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物资汇总" sheetId="1" r:id="rId1"/>
  </sheets>
  <definedNames/>
  <calcPr fullCalcOnLoad="1"/>
</workbook>
</file>

<file path=xl/sharedStrings.xml><?xml version="1.0" encoding="utf-8"?>
<sst xmlns="http://schemas.openxmlformats.org/spreadsheetml/2006/main" count="363" uniqueCount="232">
  <si>
    <t>柳州市红十字会疫情防控捐赠物资使用明细表
（截至2020年4月9日24:00）</t>
  </si>
  <si>
    <t>序号</t>
  </si>
  <si>
    <t>捐赠单位/  个人</t>
  </si>
  <si>
    <t>捐赠物资</t>
  </si>
  <si>
    <t>小计</t>
  </si>
  <si>
    <t>时间</t>
  </si>
  <si>
    <t>备注</t>
  </si>
  <si>
    <t>品名/生产厂家</t>
  </si>
  <si>
    <t>规格型号</t>
  </si>
  <si>
    <t>单价（元）</t>
  </si>
  <si>
    <t>数量</t>
  </si>
  <si>
    <t>价值</t>
  </si>
  <si>
    <t>（元）</t>
  </si>
  <si>
    <t>爱果果产康</t>
  </si>
  <si>
    <t>劳保口罩</t>
  </si>
  <si>
    <t>个</t>
  </si>
  <si>
    <t>捐赠方未提供价值证明</t>
  </si>
  <si>
    <t>2020.01.30</t>
  </si>
  <si>
    <t>根据捐赠方意愿用于疫情防控工作人员。</t>
  </si>
  <si>
    <t>柳工集团</t>
  </si>
  <si>
    <t>普通口罩</t>
  </si>
  <si>
    <t>2020.02.02</t>
  </si>
  <si>
    <t>全部上交市疫情防控指挥部统一分配。</t>
  </si>
  <si>
    <t>柳州市雅发糖果饼业有限责任公司</t>
  </si>
  <si>
    <t>688g好运来大礼包</t>
  </si>
  <si>
    <t>包</t>
  </si>
  <si>
    <t>2020.02.03</t>
  </si>
  <si>
    <t>根据捐赠方意愿定向捐赠市人民医院800包，市柳铁中心医院600包，广西龙潭医院600包。</t>
  </si>
  <si>
    <t>全家福大礼包</t>
  </si>
  <si>
    <t>广西昊昌生物科技有限公司</t>
  </si>
  <si>
    <t>“百真汇”小薯螺蛳粉</t>
  </si>
  <si>
    <t>12桶/件</t>
  </si>
  <si>
    <t>2020.02.04</t>
  </si>
  <si>
    <t>广西螺霸王食品有限公司</t>
  </si>
  <si>
    <t>195g桶装冲泡粉</t>
  </si>
  <si>
    <t>碗</t>
  </si>
  <si>
    <t>2020.02.01</t>
  </si>
  <si>
    <t>根据捐赠方意愿定向捐赠市人民医院1000碗、市柳铁中心医院600碗、广西龙潭医院700碗、市疫情防控指挥部700碗。</t>
  </si>
  <si>
    <t>248g盒冲螺蛳粉</t>
  </si>
  <si>
    <t>盒</t>
  </si>
  <si>
    <t>根据捐赠方意愿运送至广西壮族自治区商务厅，作为广西支援湖北果蔬物资</t>
  </si>
  <si>
    <t>268g自热螺蛳粉</t>
  </si>
  <si>
    <t>2020.02.05</t>
  </si>
  <si>
    <t>根据捐赠方意愿定向捐赠市工人医院。</t>
  </si>
  <si>
    <t>2020.02.07</t>
  </si>
  <si>
    <t>根据捐赠方意愿定向捐赠湖北广播电视台音乐广播部。</t>
  </si>
  <si>
    <t>2020.02.10</t>
  </si>
  <si>
    <t>根据捐赠方意愿定向武汉广播电视台1120碗。</t>
  </si>
  <si>
    <t>2020.03.18</t>
  </si>
  <si>
    <t>根据捐赠方意愿全部上交市疫情防控指挥部统一分配。</t>
  </si>
  <si>
    <t>上汽通用五菱汽车股份有限公司</t>
  </si>
  <si>
    <t>均码、个</t>
  </si>
  <si>
    <t>Honeywell自吸过滤式防颗粒物呼吸器</t>
  </si>
  <si>
    <t>一次性防护口罩</t>
  </si>
  <si>
    <t>2020.03.16</t>
  </si>
  <si>
    <t>3M口罩</t>
  </si>
  <si>
    <t>2020.04.01</t>
  </si>
  <si>
    <t>吉凯恩动力机械（柳州）有限公司</t>
  </si>
  <si>
    <t>JFY口罩</t>
  </si>
  <si>
    <t>根据捐赠方意愿定向捐赠柳南区人民政府3000个，市公安局交通警察支队1000个。</t>
  </si>
  <si>
    <t>2020.02.20</t>
  </si>
  <si>
    <t>根据捐赠方意愿定向捐赠市公安局交通警察支队。</t>
  </si>
  <si>
    <t>2020.02.21</t>
  </si>
  <si>
    <t>根据捐赠方意愿定向捐赠柳州市柳铁中心医院。</t>
  </si>
  <si>
    <t>广西金嗓子有限责任公司</t>
  </si>
  <si>
    <t>金嗓子喉片</t>
  </si>
  <si>
    <t>件</t>
  </si>
  <si>
    <t>根据捐赠方意愿定向捐赠市人民医院、广西龙潭医院、市工人医院、市柳铁中心医院、市中医院、市中西医结合医院、市妇幼保健院、广西科技大学一附院、广西科技大学二附院、市医疗急救指挥中心金嗓子喉片60件，金嗓子肠宝34件；在市疫情防控指挥部指导下，制定计划，经党组会研究、监督小组监督，发放五县五区及柳东、北部生态新区金嗓子喉片60件、无糖金嗓子1件零7盒、金嗓子肠宝13件，重点用于卡口一线等基层工作人员及志愿者。</t>
  </si>
  <si>
    <t>金嗓子肠宝</t>
  </si>
  <si>
    <t>无糖金嗓子</t>
  </si>
  <si>
    <t>柳州市柳北区应高便利店</t>
  </si>
  <si>
    <t>旺旺大礼包</t>
  </si>
  <si>
    <t>650克/包</t>
  </si>
  <si>
    <t>根据捐赠方意愿定向捐赠市公安局。</t>
  </si>
  <si>
    <t>广西螺状元食品科技股份有限公司</t>
  </si>
  <si>
    <t>螺蛳粉</t>
  </si>
  <si>
    <t>桶</t>
  </si>
  <si>
    <t>根据捐赠方意愿运送至广西壮族自治区商务厅，作为广西支援湖北果蔬物资。</t>
  </si>
  <si>
    <t>广西善元食品有限公司</t>
  </si>
  <si>
    <t>佳味螺水煮型螺蛳粉</t>
  </si>
  <si>
    <t>袋</t>
  </si>
  <si>
    <t>根据捐赠方意愿定向捐赠市委组织部用于全市村级第一书记。</t>
  </si>
  <si>
    <t>佳味螺自热型螺蛳粉</t>
  </si>
  <si>
    <t>佳味螺螺蛳粉自热型</t>
  </si>
  <si>
    <t>320g/盒</t>
  </si>
  <si>
    <t>2020.02.14</t>
  </si>
  <si>
    <t>佳味螺螺蛳粉水煮型</t>
  </si>
  <si>
    <t>255g/袋</t>
  </si>
  <si>
    <t>柳州市旅游协会</t>
  </si>
  <si>
    <t>一次性医用隔离衣</t>
  </si>
  <si>
    <t>2020.02.12</t>
  </si>
  <si>
    <t>酒精棉球</t>
  </si>
  <si>
    <t>瓶</t>
  </si>
  <si>
    <t>柳州市倬億医疗器械有限公司</t>
  </si>
  <si>
    <t>医用手套</t>
  </si>
  <si>
    <t>副</t>
  </si>
  <si>
    <t>2020.02.17</t>
  </si>
  <si>
    <t>根据捐赠方意愿定向捐赠广西科技大学第二附属医院。</t>
  </si>
  <si>
    <t>一次性使用帽</t>
  </si>
  <si>
    <t>一次性使用手术衣</t>
  </si>
  <si>
    <t>紫外线消毒车</t>
  </si>
  <si>
    <t>台</t>
  </si>
  <si>
    <t>广东绿岛椰谷食品有限公司</t>
  </si>
  <si>
    <t>450ml椰谷果肉椰汁牛奶</t>
  </si>
  <si>
    <t>2020.02.18</t>
  </si>
  <si>
    <t>根据捐赠方意愿定向捐赠市人民医院。</t>
  </si>
  <si>
    <t>全勇智</t>
  </si>
  <si>
    <t>防护眼镜</t>
  </si>
  <si>
    <t>根据捐赠方意愿定向捐赠市交警支队北部生态新区大队</t>
  </si>
  <si>
    <t>柳州毅德商贸物流城有限公司</t>
  </si>
  <si>
    <t>口罩</t>
  </si>
  <si>
    <t>2020.02.19</t>
  </si>
  <si>
    <t>广西汽车集团有限公司</t>
  </si>
  <si>
    <t>WLQ5110防疫转运车</t>
  </si>
  <si>
    <t>辆</t>
  </si>
  <si>
    <t>根据捐赠方意愿定向捐赠市人民医院、市柳铁中心医院。</t>
  </si>
  <si>
    <t>WLD7110防疫转运车</t>
  </si>
  <si>
    <t>WLD2060防疫转运车</t>
  </si>
  <si>
    <t>根据捐赠方意愿定向捐赠广西龙潭医院。</t>
  </si>
  <si>
    <t>HoneywellKN95口罩</t>
  </si>
  <si>
    <t>SAKAMED普通口罩</t>
  </si>
  <si>
    <t>柳州健民医院</t>
  </si>
  <si>
    <t>普通医用口罩</t>
  </si>
  <si>
    <t>根据捐赠方意愿定向捐赠市卫生计生监督所</t>
  </si>
  <si>
    <t>84消毒液</t>
  </si>
  <si>
    <t>广西柳州银海铝业股份有限公司</t>
  </si>
  <si>
    <t>NS10H型热成像体温筛查系统</t>
  </si>
  <si>
    <t>套</t>
  </si>
  <si>
    <t>日本茨城县阿见町政府</t>
  </si>
  <si>
    <t>对方通过广西红十字会转赠，已根据捐赠方意愿定向市人民对外友好协会1000个；其余19000个上交市疫情防控指挥部统一分配。</t>
  </si>
  <si>
    <t>柳州市萤火虫志愿者协会</t>
  </si>
  <si>
    <t>蒙牛牛奶</t>
  </si>
  <si>
    <t>2020.02.24</t>
  </si>
  <si>
    <t>广西沪桂食品集团有限公司</t>
  </si>
  <si>
    <t>嘻螺会螺蛳粉</t>
  </si>
  <si>
    <t>6盒/件</t>
  </si>
  <si>
    <t>2020.02.26</t>
  </si>
  <si>
    <t>根据捐赠方意愿定向市公安局195件；定向市柳南区永前西社区5件；定向市疫情防控指挥部50件。</t>
  </si>
  <si>
    <t>东风柳州汽车有限公司</t>
  </si>
  <si>
    <t>红外体温仪</t>
  </si>
  <si>
    <t>CK-T1503</t>
  </si>
  <si>
    <t>CK-T1501</t>
  </si>
  <si>
    <t>HTD8812C</t>
  </si>
  <si>
    <t>CK-T1803</t>
  </si>
  <si>
    <t>广西融安县笙露天然山泉水有限公司</t>
  </si>
  <si>
    <t>笙露山泉水</t>
  </si>
  <si>
    <t>18.6L/桶</t>
  </si>
  <si>
    <t>2020.02.27</t>
  </si>
  <si>
    <t>根据捐赠方意愿定向捐赠五县五区及柳东新区、北部生态新区,重点用于基层一线工作人员及志愿者。</t>
  </si>
  <si>
    <t>330ml*24瓶/件</t>
  </si>
  <si>
    <t>418ml*20瓶/件</t>
  </si>
  <si>
    <t>纸巾</t>
  </si>
  <si>
    <t>广州立白企业集团有限公司、广州朝云控股有限公司、广州超威生物科技有限公司</t>
  </si>
  <si>
    <t>立白除菌去渍洗衣液3kg单瓶装*4瓶</t>
  </si>
  <si>
    <t>对方通过中国红十字会捐赠，广西红十字会转拨，已根据捐赠方意愿定向市人民医院、广西龙潭医院。</t>
  </si>
  <si>
    <t>立白内衣专用除菌皂（薰衣草香氛）101g单块装*60块</t>
  </si>
  <si>
    <t>立白除菌去渍洗衣粉900g*8袋</t>
  </si>
  <si>
    <t>立白多用漂白水600g*12瓶</t>
  </si>
  <si>
    <t>立白彩漂液600g*12瓶</t>
  </si>
  <si>
    <t>立白除菌去渍洗衣液2kg*2双瓶装</t>
  </si>
  <si>
    <t>好爸爸除菌除螨除味亲肤洗衣液2.38kg2380g*4瓶</t>
  </si>
  <si>
    <t>威王84家居消毒液20千克</t>
  </si>
  <si>
    <t>立白香皂（玫瑰）100*72</t>
  </si>
  <si>
    <t>立白香皂（西柠）100*72</t>
  </si>
  <si>
    <t>润之素健康净护洗手液（芦荟）1+1促销装（500+500）*12</t>
  </si>
  <si>
    <t>润之素艾草精萃花露水188ml*48</t>
  </si>
  <si>
    <t>润之素艾草精萃花露水88ml*60</t>
  </si>
  <si>
    <t>威王除菌包</t>
  </si>
  <si>
    <t>2020.03.10</t>
  </si>
  <si>
    <t>威王1L除菌液</t>
  </si>
  <si>
    <t>润之素健康净护洗手液（海盐）1+1促销装（500+500）*12</t>
  </si>
  <si>
    <t>黄山阳</t>
  </si>
  <si>
    <t>10包/箱</t>
  </si>
  <si>
    <t>2020.03.05</t>
  </si>
  <si>
    <t>根据捐赠方意愿定向捐赠市疫情防控指挥部、市公安局、五县五区、柳东新区、北部生态新区、永前西社区，重点用于基层一线工作人员及志愿者。</t>
  </si>
  <si>
    <t>广西瑞高科技有限责任公司</t>
  </si>
  <si>
    <t>全自动电化学发光分析仪eCL8000</t>
  </si>
  <si>
    <t>2020.03.06</t>
  </si>
  <si>
    <t>根据捐赠方意愿定向捐赠柳江区人民医院。</t>
  </si>
  <si>
    <t>肌钙蛋白I(cTnI)测定试剂盒（电化学发光法）eCL8000专用</t>
  </si>
  <si>
    <t>肌红蛋白测定试剂盒（电化学发光法）eCL8000专用</t>
  </si>
  <si>
    <t>降钙素原测定试剂盒（电化学发光法）eCL8000专用</t>
  </si>
  <si>
    <t>医用防护服</t>
  </si>
  <si>
    <t>医用隔离服</t>
  </si>
  <si>
    <t>病毒采样管100T/盒</t>
  </si>
  <si>
    <t>人/份</t>
  </si>
  <si>
    <t>84消毒液 50斤/桶</t>
  </si>
  <si>
    <t>斤</t>
  </si>
  <si>
    <t>北京赛科希德科技股份有限公司</t>
  </si>
  <si>
    <t>全自动凝血测试仪SF-8200</t>
  </si>
  <si>
    <t>2020.03.08</t>
  </si>
  <si>
    <t>根据捐赠方意愿定向捐赠广西科技大学第一附属医院。</t>
  </si>
  <si>
    <t>柳州市赣顺医疗器械有限公司</t>
  </si>
  <si>
    <t>南宁华伟多频振动排痰机HW-200-2C</t>
  </si>
  <si>
    <t>2020.03.09</t>
  </si>
  <si>
    <t>根据捐赠方意愿定向捐赠市柳铁中心医院、市中医医院。</t>
  </si>
  <si>
    <t>南宁华伟多频振动排痰机HW-200-2CX</t>
  </si>
  <si>
    <t>根据捐赠方意愿定向捐赠市鱼峰区里雍镇卫生院、市鱼峰区白沙镇卫生院。</t>
  </si>
  <si>
    <t>扬子江药业集团江苏扬子江医药经营有限公司</t>
  </si>
  <si>
    <t>医用外科口罩</t>
  </si>
  <si>
    <t>根据捐赠方意愿定向捐赠广西壮族自治区脑科医院。</t>
  </si>
  <si>
    <t>面包</t>
  </si>
  <si>
    <t>箱</t>
  </si>
  <si>
    <t>方便面</t>
  </si>
  <si>
    <t>牛奶</t>
  </si>
  <si>
    <t>宁波康达众合医疗器械有限公司</t>
  </si>
  <si>
    <t>日立X射线计算机体层摄影设备Supria</t>
  </si>
  <si>
    <t>2020.03.13</t>
  </si>
  <si>
    <t>柳州市柳邕路第三小学</t>
  </si>
  <si>
    <t>根据捐赠方意愿定向捐赠柳州市柳江区三都镇人民政府。</t>
  </si>
  <si>
    <t>柳州市江西商会</t>
  </si>
  <si>
    <t>2020.03.17</t>
  </si>
  <si>
    <t>双</t>
  </si>
  <si>
    <t>柳州市轩荣贸易有限公司</t>
  </si>
  <si>
    <t>检查手套</t>
  </si>
  <si>
    <t>广西荣泰建筑设计有限责任公司</t>
  </si>
  <si>
    <t>50斤/桶</t>
  </si>
  <si>
    <t>2020.03.23</t>
  </si>
  <si>
    <t>柳州市民营企业协会</t>
  </si>
  <si>
    <t>嘻螺会冲泡型螺蛳粉</t>
  </si>
  <si>
    <t>根据捐赠方意愿定向捐赠柳州市市场监督管理局。</t>
  </si>
  <si>
    <t>康小乐燕麦酸奶</t>
  </si>
  <si>
    <t>杯</t>
  </si>
  <si>
    <t>康小乐老酸奶</t>
  </si>
  <si>
    <t>优利德红外线测温仪</t>
  </si>
  <si>
    <t>把</t>
  </si>
  <si>
    <t>84消毒液П型</t>
  </si>
  <si>
    <t>公斤</t>
  </si>
  <si>
    <t>医用丁腈手套</t>
  </si>
  <si>
    <t>智能杀菌款超声波加湿器</t>
  </si>
  <si>
    <t>除菌消毒液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</si>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</sst>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8"/>
      <color theme="1"/>
      <name val="方正小标宋简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</cellStyleXfs>
  <cellXfs count="17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wrapText="1"/>
    </xf>
    <xf numFmtId="176" fontId="46" fillId="0" borderId="0" xfId="0" applyNumberFormat="1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76" fontId="46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176" fontId="51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76" fontId="5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176" fontId="52" fillId="0" borderId="12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0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176" fontId="52" fillId="0" borderId="10" xfId="0" applyNumberFormat="1" applyFont="1" applyFill="1" applyBorder="1" applyAlignment="1">
      <alignment horizontal="left" vertical="center" wrapText="1"/>
    </xf>
    <xf numFmtId="176" fontId="52" fillId="0" borderId="1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8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6" xfId="0" applyNumberFormat="1" applyFont="1" applyFill="1" applyBorder="1" applyAlignment="1">
      <alignment horizontal="left" vertical="center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176" fontId="52" fillId="0" borderId="12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176" fontId="52" fillId="0" borderId="16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176" fontId="53" fillId="0" borderId="16" xfId="0" applyNumberFormat="1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176" fontId="53" fillId="0" borderId="11" xfId="0" applyNumberFormat="1" applyFont="1" applyFill="1" applyBorder="1" applyAlignment="1">
      <alignment horizontal="left" vertical="center"/>
    </xf>
    <xf numFmtId="176" fontId="53" fillId="0" borderId="11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176" fontId="53" fillId="0" borderId="11" xfId="0" applyNumberFormat="1" applyFont="1" applyFill="1" applyBorder="1" applyAlignment="1">
      <alignment horizontal="left" vertical="center" wrapText="1"/>
    </xf>
    <xf numFmtId="176" fontId="53" fillId="0" borderId="17" xfId="0" applyNumberFormat="1" applyFont="1" applyFill="1" applyBorder="1" applyAlignment="1">
      <alignment horizontal="left" vertical="center"/>
    </xf>
    <xf numFmtId="176" fontId="53" fillId="0" borderId="10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center" wrapText="1"/>
    </xf>
    <xf numFmtId="176" fontId="53" fillId="0" borderId="12" xfId="0" applyNumberFormat="1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 wrapText="1"/>
    </xf>
    <xf numFmtId="176" fontId="53" fillId="0" borderId="13" xfId="0" applyNumberFormat="1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center" vertical="center" wrapText="1"/>
    </xf>
    <xf numFmtId="176" fontId="54" fillId="0" borderId="22" xfId="0" applyNumberFormat="1" applyFont="1" applyFill="1" applyBorder="1" applyAlignment="1">
      <alignment horizontal="left" vertical="center" wrapText="1"/>
    </xf>
    <xf numFmtId="176" fontId="54" fillId="0" borderId="23" xfId="0" applyNumberFormat="1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00" workbookViewId="0" topLeftCell="A1">
      <selection activeCell="H112" sqref="H112"/>
    </sheetView>
  </sheetViews>
  <sheetFormatPr defaultColWidth="9.00390625" defaultRowHeight="14.25"/>
  <cols>
    <col min="1" max="1" width="5.125" style="10" customWidth="1"/>
    <col min="2" max="2" width="14.00390625" style="11" customWidth="1"/>
    <col min="3" max="3" width="24.00390625" style="12" customWidth="1"/>
    <col min="4" max="4" width="12.625" style="11" customWidth="1"/>
    <col min="5" max="5" width="10.125" style="13" customWidth="1"/>
    <col min="6" max="6" width="8.75390625" style="14" customWidth="1"/>
    <col min="7" max="7" width="14.375" style="13" customWidth="1"/>
    <col min="8" max="8" width="14.375" style="15" customWidth="1"/>
    <col min="9" max="9" width="10.625" style="10" customWidth="1"/>
    <col min="10" max="10" width="37.00390625" style="14" customWidth="1"/>
    <col min="11" max="16384" width="9.00390625" style="2" customWidth="1"/>
  </cols>
  <sheetData>
    <row r="1" spans="1:10" ht="63.75" customHeight="1">
      <c r="A1" s="16" t="s">
        <v>0</v>
      </c>
      <c r="B1" s="17"/>
      <c r="C1" s="16"/>
      <c r="D1" s="17"/>
      <c r="E1" s="18"/>
      <c r="F1" s="19"/>
      <c r="G1" s="18"/>
      <c r="H1" s="20"/>
      <c r="I1" s="109"/>
      <c r="J1" s="19"/>
    </row>
    <row r="2" spans="1:10" s="1" customFormat="1" ht="13.5">
      <c r="A2" s="21" t="s">
        <v>1</v>
      </c>
      <c r="B2" s="22" t="s">
        <v>2</v>
      </c>
      <c r="C2" s="23" t="s">
        <v>3</v>
      </c>
      <c r="D2" s="24"/>
      <c r="E2" s="25"/>
      <c r="F2" s="26"/>
      <c r="G2" s="25"/>
      <c r="H2" s="27" t="s">
        <v>4</v>
      </c>
      <c r="I2" s="21" t="s">
        <v>5</v>
      </c>
      <c r="J2" s="22" t="s">
        <v>6</v>
      </c>
    </row>
    <row r="3" spans="1:10" s="1" customFormat="1" ht="13.5">
      <c r="A3" s="28"/>
      <c r="B3" s="29"/>
      <c r="C3" s="30"/>
      <c r="D3" s="24"/>
      <c r="E3" s="25"/>
      <c r="F3" s="26"/>
      <c r="G3" s="25"/>
      <c r="H3" s="31"/>
      <c r="I3" s="28"/>
      <c r="J3" s="29"/>
    </row>
    <row r="4" spans="1:10" s="1" customFormat="1" ht="18" customHeight="1">
      <c r="A4" s="28"/>
      <c r="B4" s="29"/>
      <c r="C4" s="23" t="s">
        <v>7</v>
      </c>
      <c r="D4" s="32" t="s">
        <v>8</v>
      </c>
      <c r="E4" s="33" t="s">
        <v>9</v>
      </c>
      <c r="F4" s="34" t="s">
        <v>10</v>
      </c>
      <c r="G4" s="33" t="s">
        <v>11</v>
      </c>
      <c r="H4" s="31"/>
      <c r="I4" s="28"/>
      <c r="J4" s="29"/>
    </row>
    <row r="5" spans="1:10" s="1" customFormat="1" ht="18" customHeight="1">
      <c r="A5" s="35"/>
      <c r="B5" s="36"/>
      <c r="C5" s="30"/>
      <c r="D5" s="24"/>
      <c r="E5" s="37"/>
      <c r="F5" s="26"/>
      <c r="G5" s="33" t="s">
        <v>12</v>
      </c>
      <c r="H5" s="38"/>
      <c r="I5" s="35"/>
      <c r="J5" s="36"/>
    </row>
    <row r="6" spans="1:10" s="1" customFormat="1" ht="27" customHeight="1">
      <c r="A6" s="39">
        <v>1</v>
      </c>
      <c r="B6" s="40" t="s">
        <v>13</v>
      </c>
      <c r="C6" s="40" t="s">
        <v>14</v>
      </c>
      <c r="D6" s="40" t="s">
        <v>15</v>
      </c>
      <c r="E6" s="41"/>
      <c r="F6" s="42">
        <v>200</v>
      </c>
      <c r="G6" s="41"/>
      <c r="H6" s="43" t="s">
        <v>16</v>
      </c>
      <c r="I6" s="51" t="s">
        <v>17</v>
      </c>
      <c r="J6" s="40" t="s">
        <v>18</v>
      </c>
    </row>
    <row r="7" spans="1:10" s="1" customFormat="1" ht="24.75" customHeight="1">
      <c r="A7" s="39">
        <v>2</v>
      </c>
      <c r="B7" s="40" t="s">
        <v>19</v>
      </c>
      <c r="C7" s="40" t="s">
        <v>20</v>
      </c>
      <c r="D7" s="40" t="s">
        <v>15</v>
      </c>
      <c r="E7" s="41">
        <v>2.03</v>
      </c>
      <c r="F7" s="42">
        <v>50000</v>
      </c>
      <c r="G7" s="41">
        <v>101500</v>
      </c>
      <c r="H7" s="41">
        <v>101500</v>
      </c>
      <c r="I7" s="110" t="s">
        <v>21</v>
      </c>
      <c r="J7" s="40" t="s">
        <v>22</v>
      </c>
    </row>
    <row r="8" spans="1:10" s="1" customFormat="1" ht="24.75" customHeight="1">
      <c r="A8" s="44">
        <v>3</v>
      </c>
      <c r="B8" s="45" t="s">
        <v>23</v>
      </c>
      <c r="C8" s="40" t="s">
        <v>24</v>
      </c>
      <c r="D8" s="40" t="s">
        <v>25</v>
      </c>
      <c r="E8" s="41">
        <v>58</v>
      </c>
      <c r="F8" s="42">
        <v>860</v>
      </c>
      <c r="G8" s="41">
        <v>49880</v>
      </c>
      <c r="H8" s="46">
        <v>116000</v>
      </c>
      <c r="I8" s="87" t="s">
        <v>26</v>
      </c>
      <c r="J8" s="45" t="s">
        <v>27</v>
      </c>
    </row>
    <row r="9" spans="1:10" s="1" customFormat="1" ht="24.75" customHeight="1">
      <c r="A9" s="47"/>
      <c r="B9" s="48"/>
      <c r="C9" s="40" t="s">
        <v>28</v>
      </c>
      <c r="D9" s="40" t="s">
        <v>25</v>
      </c>
      <c r="E9" s="41">
        <v>58</v>
      </c>
      <c r="F9" s="42">
        <v>1140</v>
      </c>
      <c r="G9" s="41">
        <v>66120</v>
      </c>
      <c r="H9" s="49"/>
      <c r="I9" s="47"/>
      <c r="J9" s="48"/>
    </row>
    <row r="10" spans="1:10" s="1" customFormat="1" ht="28.5" customHeight="1">
      <c r="A10" s="39">
        <v>4</v>
      </c>
      <c r="B10" s="40" t="s">
        <v>29</v>
      </c>
      <c r="C10" s="40" t="s">
        <v>30</v>
      </c>
      <c r="D10" s="40" t="s">
        <v>31</v>
      </c>
      <c r="E10" s="41">
        <v>125</v>
      </c>
      <c r="F10" s="42">
        <v>200</v>
      </c>
      <c r="G10" s="41">
        <v>25000</v>
      </c>
      <c r="H10" s="41">
        <v>25000</v>
      </c>
      <c r="I10" s="110" t="s">
        <v>32</v>
      </c>
      <c r="J10" s="40" t="s">
        <v>22</v>
      </c>
    </row>
    <row r="11" spans="1:10" s="1" customFormat="1" ht="40.5" customHeight="1">
      <c r="A11" s="50">
        <v>5</v>
      </c>
      <c r="B11" s="51" t="s">
        <v>33</v>
      </c>
      <c r="C11" s="40" t="s">
        <v>34</v>
      </c>
      <c r="D11" s="40" t="s">
        <v>35</v>
      </c>
      <c r="E11" s="41">
        <v>13</v>
      </c>
      <c r="F11" s="42">
        <v>3000</v>
      </c>
      <c r="G11" s="41">
        <v>39000</v>
      </c>
      <c r="H11" s="46">
        <f>SUM(G11:G16)</f>
        <v>303120</v>
      </c>
      <c r="I11" s="110" t="s">
        <v>36</v>
      </c>
      <c r="J11" s="40" t="s">
        <v>37</v>
      </c>
    </row>
    <row r="12" spans="1:10" s="1" customFormat="1" ht="28.5" customHeight="1">
      <c r="A12" s="52"/>
      <c r="B12" s="51"/>
      <c r="C12" s="40" t="s">
        <v>38</v>
      </c>
      <c r="D12" s="40" t="s">
        <v>39</v>
      </c>
      <c r="E12" s="41">
        <v>19.8</v>
      </c>
      <c r="F12" s="42">
        <v>10000</v>
      </c>
      <c r="G12" s="41">
        <v>198000</v>
      </c>
      <c r="H12" s="53"/>
      <c r="I12" s="110" t="s">
        <v>32</v>
      </c>
      <c r="J12" s="40" t="s">
        <v>40</v>
      </c>
    </row>
    <row r="13" spans="1:10" s="1" customFormat="1" ht="24" customHeight="1">
      <c r="A13" s="52"/>
      <c r="B13" s="51"/>
      <c r="C13" s="40" t="s">
        <v>41</v>
      </c>
      <c r="D13" s="40" t="s">
        <v>35</v>
      </c>
      <c r="E13" s="41">
        <v>22.8</v>
      </c>
      <c r="F13" s="42">
        <v>600</v>
      </c>
      <c r="G13" s="41">
        <v>13680</v>
      </c>
      <c r="H13" s="53"/>
      <c r="I13" s="110" t="s">
        <v>42</v>
      </c>
      <c r="J13" s="40" t="s">
        <v>43</v>
      </c>
    </row>
    <row r="14" spans="1:10" s="1" customFormat="1" ht="30" customHeight="1">
      <c r="A14" s="52"/>
      <c r="B14" s="51"/>
      <c r="C14" s="40" t="s">
        <v>41</v>
      </c>
      <c r="D14" s="40" t="s">
        <v>35</v>
      </c>
      <c r="E14" s="41">
        <v>22.8</v>
      </c>
      <c r="F14" s="42">
        <v>980</v>
      </c>
      <c r="G14" s="41">
        <v>22344</v>
      </c>
      <c r="H14" s="53"/>
      <c r="I14" s="110" t="s">
        <v>44</v>
      </c>
      <c r="J14" s="40" t="s">
        <v>45</v>
      </c>
    </row>
    <row r="15" spans="1:10" s="2" customFormat="1" ht="25.5" customHeight="1">
      <c r="A15" s="54"/>
      <c r="B15" s="55"/>
      <c r="C15" s="56" t="s">
        <v>41</v>
      </c>
      <c r="D15" s="56" t="s">
        <v>35</v>
      </c>
      <c r="E15" s="57">
        <v>22.8</v>
      </c>
      <c r="F15" s="58">
        <v>1120</v>
      </c>
      <c r="G15" s="57">
        <f>E15*F15</f>
        <v>25536</v>
      </c>
      <c r="H15" s="59"/>
      <c r="I15" s="111" t="s">
        <v>46</v>
      </c>
      <c r="J15" s="56" t="s">
        <v>47</v>
      </c>
    </row>
    <row r="16" spans="1:10" s="2" customFormat="1" ht="25.5" customHeight="1">
      <c r="A16" s="54"/>
      <c r="B16" s="55"/>
      <c r="C16" s="56" t="s">
        <v>41</v>
      </c>
      <c r="D16" s="56" t="s">
        <v>35</v>
      </c>
      <c r="E16" s="57">
        <v>22.8</v>
      </c>
      <c r="F16" s="60">
        <v>200</v>
      </c>
      <c r="G16" s="61">
        <f>E16*F16</f>
        <v>4560</v>
      </c>
      <c r="H16" s="59"/>
      <c r="I16" s="63" t="s">
        <v>48</v>
      </c>
      <c r="J16" s="112" t="s">
        <v>49</v>
      </c>
    </row>
    <row r="17" spans="1:10" s="2" customFormat="1" ht="24.75" customHeight="1">
      <c r="A17" s="62">
        <v>6</v>
      </c>
      <c r="B17" s="63" t="s">
        <v>50</v>
      </c>
      <c r="C17" s="64" t="s">
        <v>20</v>
      </c>
      <c r="D17" s="64" t="s">
        <v>51</v>
      </c>
      <c r="E17" s="65">
        <v>3</v>
      </c>
      <c r="F17" s="66">
        <v>10000</v>
      </c>
      <c r="G17" s="65">
        <v>30000</v>
      </c>
      <c r="H17" s="67">
        <v>180000</v>
      </c>
      <c r="I17" s="63" t="s">
        <v>42</v>
      </c>
      <c r="J17" s="112" t="s">
        <v>22</v>
      </c>
    </row>
    <row r="18" spans="1:10" s="2" customFormat="1" ht="30" customHeight="1">
      <c r="A18" s="54"/>
      <c r="B18" s="68"/>
      <c r="C18" s="64" t="s">
        <v>52</v>
      </c>
      <c r="D18" s="64" t="s">
        <v>51</v>
      </c>
      <c r="E18" s="65">
        <v>15</v>
      </c>
      <c r="F18" s="66">
        <v>10000</v>
      </c>
      <c r="G18" s="65">
        <v>150000</v>
      </c>
      <c r="H18" s="69"/>
      <c r="I18" s="113"/>
      <c r="J18" s="114"/>
    </row>
    <row r="19" spans="1:10" s="2" customFormat="1" ht="24.75" customHeight="1">
      <c r="A19" s="54"/>
      <c r="B19" s="68"/>
      <c r="C19" s="70" t="s">
        <v>53</v>
      </c>
      <c r="D19" s="70" t="s">
        <v>51</v>
      </c>
      <c r="E19" s="71">
        <v>1.2</v>
      </c>
      <c r="F19" s="72">
        <v>500000</v>
      </c>
      <c r="G19" s="71">
        <f>E19*F19</f>
        <v>600000</v>
      </c>
      <c r="H19" s="73">
        <f>G19+G20</f>
        <v>750000</v>
      </c>
      <c r="I19" s="63" t="s">
        <v>54</v>
      </c>
      <c r="J19" s="112" t="s">
        <v>22</v>
      </c>
    </row>
    <row r="20" spans="1:10" s="2" customFormat="1" ht="24.75" customHeight="1">
      <c r="A20" s="54"/>
      <c r="B20" s="68"/>
      <c r="C20" s="70" t="s">
        <v>55</v>
      </c>
      <c r="D20" s="70" t="s">
        <v>51</v>
      </c>
      <c r="E20" s="71">
        <v>15</v>
      </c>
      <c r="F20" s="72">
        <v>10000</v>
      </c>
      <c r="G20" s="71">
        <f>E20*F20</f>
        <v>150000</v>
      </c>
      <c r="H20" s="74"/>
      <c r="I20" s="115"/>
      <c r="J20" s="116"/>
    </row>
    <row r="21" spans="1:10" s="3" customFormat="1" ht="24.75" customHeight="1">
      <c r="A21" s="52"/>
      <c r="B21" s="75"/>
      <c r="C21" s="45" t="s">
        <v>53</v>
      </c>
      <c r="D21" s="76" t="s">
        <v>51</v>
      </c>
      <c r="E21" s="77">
        <v>1.2</v>
      </c>
      <c r="F21" s="78">
        <v>500000</v>
      </c>
      <c r="G21" s="77">
        <f>E21*F21</f>
        <v>600000</v>
      </c>
      <c r="H21" s="79">
        <f>G21</f>
        <v>600000</v>
      </c>
      <c r="I21" s="92" t="s">
        <v>56</v>
      </c>
      <c r="J21" s="93" t="s">
        <v>49</v>
      </c>
    </row>
    <row r="22" spans="1:10" s="1" customFormat="1" ht="30" customHeight="1">
      <c r="A22" s="44">
        <v>7</v>
      </c>
      <c r="B22" s="45" t="s">
        <v>57</v>
      </c>
      <c r="C22" s="40" t="s">
        <v>58</v>
      </c>
      <c r="D22" s="40" t="s">
        <v>15</v>
      </c>
      <c r="E22" s="41">
        <v>6.25</v>
      </c>
      <c r="F22" s="42">
        <v>4000</v>
      </c>
      <c r="G22" s="41">
        <v>25000</v>
      </c>
      <c r="H22" s="46">
        <f>G22+G23+G24</f>
        <v>43750</v>
      </c>
      <c r="I22" s="110" t="s">
        <v>44</v>
      </c>
      <c r="J22" s="40" t="s">
        <v>59</v>
      </c>
    </row>
    <row r="23" spans="1:10" s="1" customFormat="1" ht="24.75" customHeight="1">
      <c r="A23" s="80"/>
      <c r="B23" s="81"/>
      <c r="C23" s="40" t="s">
        <v>58</v>
      </c>
      <c r="D23" s="40" t="s">
        <v>15</v>
      </c>
      <c r="E23" s="41">
        <v>6.25</v>
      </c>
      <c r="F23" s="42">
        <v>1000</v>
      </c>
      <c r="G23" s="41">
        <v>6250</v>
      </c>
      <c r="H23" s="53"/>
      <c r="I23" s="87" t="s">
        <v>60</v>
      </c>
      <c r="J23" s="45" t="s">
        <v>61</v>
      </c>
    </row>
    <row r="24" spans="1:10" s="1" customFormat="1" ht="24.75" customHeight="1">
      <c r="A24" s="80"/>
      <c r="B24" s="81"/>
      <c r="C24" s="40" t="s">
        <v>58</v>
      </c>
      <c r="D24" s="40" t="s">
        <v>15</v>
      </c>
      <c r="E24" s="41">
        <v>6.25</v>
      </c>
      <c r="F24" s="42">
        <v>2000</v>
      </c>
      <c r="G24" s="41">
        <f>E24*F24</f>
        <v>12500</v>
      </c>
      <c r="H24" s="53"/>
      <c r="I24" s="87" t="s">
        <v>62</v>
      </c>
      <c r="J24" s="45" t="s">
        <v>63</v>
      </c>
    </row>
    <row r="25" spans="1:10" s="1" customFormat="1" ht="34.5" customHeight="1">
      <c r="A25" s="44">
        <v>8</v>
      </c>
      <c r="B25" s="45" t="s">
        <v>64</v>
      </c>
      <c r="C25" s="40" t="s">
        <v>65</v>
      </c>
      <c r="D25" s="40" t="s">
        <v>66</v>
      </c>
      <c r="E25" s="41">
        <v>4992</v>
      </c>
      <c r="F25" s="42">
        <v>120</v>
      </c>
      <c r="G25" s="41">
        <v>599040</v>
      </c>
      <c r="H25" s="46">
        <f>SUM(G25:G28)</f>
        <v>905070</v>
      </c>
      <c r="I25" s="87" t="s">
        <v>44</v>
      </c>
      <c r="J25" s="45" t="s">
        <v>67</v>
      </c>
    </row>
    <row r="26" spans="1:10" s="1" customFormat="1" ht="33" customHeight="1">
      <c r="A26" s="80"/>
      <c r="B26" s="81"/>
      <c r="C26" s="40" t="s">
        <v>68</v>
      </c>
      <c r="D26" s="40" t="s">
        <v>66</v>
      </c>
      <c r="E26" s="41">
        <v>6432</v>
      </c>
      <c r="F26" s="42">
        <v>47</v>
      </c>
      <c r="G26" s="41">
        <v>302304</v>
      </c>
      <c r="H26" s="53"/>
      <c r="I26" s="80"/>
      <c r="J26" s="81"/>
    </row>
    <row r="27" spans="1:10" s="1" customFormat="1" ht="36" customHeight="1">
      <c r="A27" s="80"/>
      <c r="B27" s="81"/>
      <c r="C27" s="40" t="s">
        <v>69</v>
      </c>
      <c r="D27" s="40" t="s">
        <v>66</v>
      </c>
      <c r="E27" s="41">
        <v>3600</v>
      </c>
      <c r="F27" s="42">
        <v>1</v>
      </c>
      <c r="G27" s="41">
        <v>3600</v>
      </c>
      <c r="H27" s="53"/>
      <c r="I27" s="80"/>
      <c r="J27" s="81"/>
    </row>
    <row r="28" spans="1:10" s="1" customFormat="1" ht="30.75" customHeight="1">
      <c r="A28" s="47"/>
      <c r="B28" s="48"/>
      <c r="C28" s="40" t="s">
        <v>69</v>
      </c>
      <c r="D28" s="40" t="s">
        <v>39</v>
      </c>
      <c r="E28" s="41">
        <v>18</v>
      </c>
      <c r="F28" s="42">
        <v>7</v>
      </c>
      <c r="G28" s="41">
        <v>126</v>
      </c>
      <c r="H28" s="49"/>
      <c r="I28" s="47"/>
      <c r="J28" s="48"/>
    </row>
    <row r="29" spans="1:10" s="1" customFormat="1" ht="30" customHeight="1">
      <c r="A29" s="82">
        <v>9</v>
      </c>
      <c r="B29" s="83" t="s">
        <v>70</v>
      </c>
      <c r="C29" s="83" t="s">
        <v>71</v>
      </c>
      <c r="D29" s="83" t="s">
        <v>72</v>
      </c>
      <c r="E29" s="84">
        <v>37.25</v>
      </c>
      <c r="F29" s="83">
        <v>80</v>
      </c>
      <c r="G29" s="84">
        <f>E29*F29</f>
        <v>2980</v>
      </c>
      <c r="H29" s="84">
        <v>2980</v>
      </c>
      <c r="I29" s="82" t="s">
        <v>46</v>
      </c>
      <c r="J29" s="83" t="s">
        <v>73</v>
      </c>
    </row>
    <row r="30" spans="1:10" s="1" customFormat="1" ht="33.75" customHeight="1">
      <c r="A30" s="82">
        <v>10</v>
      </c>
      <c r="B30" s="83" t="s">
        <v>74</v>
      </c>
      <c r="C30" s="83" t="s">
        <v>75</v>
      </c>
      <c r="D30" s="83" t="s">
        <v>76</v>
      </c>
      <c r="E30" s="85">
        <v>9.9</v>
      </c>
      <c r="F30" s="86">
        <v>9000</v>
      </c>
      <c r="G30" s="85">
        <f>E30*F30</f>
        <v>89100</v>
      </c>
      <c r="H30" s="85">
        <v>89100</v>
      </c>
      <c r="I30" s="82" t="s">
        <v>46</v>
      </c>
      <c r="J30" s="83" t="s">
        <v>77</v>
      </c>
    </row>
    <row r="31" spans="1:10" s="1" customFormat="1" ht="24.75" customHeight="1">
      <c r="A31" s="87">
        <v>11</v>
      </c>
      <c r="B31" s="45" t="s">
        <v>78</v>
      </c>
      <c r="C31" s="88" t="s">
        <v>79</v>
      </c>
      <c r="D31" s="88" t="s">
        <v>80</v>
      </c>
      <c r="E31" s="89">
        <v>13</v>
      </c>
      <c r="F31" s="90">
        <v>6500</v>
      </c>
      <c r="G31" s="89">
        <v>84500</v>
      </c>
      <c r="H31" s="46">
        <f>SUM(G31:G34)</f>
        <v>160500</v>
      </c>
      <c r="I31" s="87" t="s">
        <v>46</v>
      </c>
      <c r="J31" s="45" t="s">
        <v>81</v>
      </c>
    </row>
    <row r="32" spans="1:10" s="1" customFormat="1" ht="24.75" customHeight="1">
      <c r="A32" s="75"/>
      <c r="B32" s="91"/>
      <c r="C32" s="88" t="s">
        <v>82</v>
      </c>
      <c r="D32" s="88" t="s">
        <v>39</v>
      </c>
      <c r="E32" s="89">
        <v>15.8</v>
      </c>
      <c r="F32" s="90">
        <v>3500</v>
      </c>
      <c r="G32" s="89">
        <v>55300</v>
      </c>
      <c r="H32" s="53"/>
      <c r="I32" s="47"/>
      <c r="J32" s="93"/>
    </row>
    <row r="33" spans="1:10" s="1" customFormat="1" ht="24.75" customHeight="1">
      <c r="A33" s="75"/>
      <c r="B33" s="91"/>
      <c r="C33" s="88" t="s">
        <v>83</v>
      </c>
      <c r="D33" s="88" t="s">
        <v>84</v>
      </c>
      <c r="E33" s="43">
        <v>15.8</v>
      </c>
      <c r="F33" s="90">
        <v>500</v>
      </c>
      <c r="G33" s="43">
        <f>E33*F33</f>
        <v>7900</v>
      </c>
      <c r="H33" s="53"/>
      <c r="I33" s="75" t="s">
        <v>85</v>
      </c>
      <c r="J33" s="91" t="s">
        <v>73</v>
      </c>
    </row>
    <row r="34" spans="1:10" s="1" customFormat="1" ht="24.75" customHeight="1">
      <c r="A34" s="92"/>
      <c r="B34" s="93"/>
      <c r="C34" s="88" t="s">
        <v>86</v>
      </c>
      <c r="D34" s="88" t="s">
        <v>87</v>
      </c>
      <c r="E34" s="43">
        <v>12.8</v>
      </c>
      <c r="F34" s="90">
        <v>1000</v>
      </c>
      <c r="G34" s="43">
        <f>E34*F34</f>
        <v>12800</v>
      </c>
      <c r="H34" s="49"/>
      <c r="I34" s="92"/>
      <c r="J34" s="93"/>
    </row>
    <row r="35" spans="1:10" s="1" customFormat="1" ht="24.75" customHeight="1">
      <c r="A35" s="87">
        <v>12</v>
      </c>
      <c r="B35" s="45" t="s">
        <v>88</v>
      </c>
      <c r="C35" s="88" t="s">
        <v>89</v>
      </c>
      <c r="D35" s="88" t="s">
        <v>66</v>
      </c>
      <c r="E35" s="43">
        <v>50</v>
      </c>
      <c r="F35" s="88">
        <v>200</v>
      </c>
      <c r="G35" s="43">
        <f>E35*F35</f>
        <v>10000</v>
      </c>
      <c r="H35" s="94">
        <f>SUM(G35:G36)</f>
        <v>10135</v>
      </c>
      <c r="I35" s="87" t="s">
        <v>90</v>
      </c>
      <c r="J35" s="45" t="s">
        <v>22</v>
      </c>
    </row>
    <row r="36" spans="1:10" s="1" customFormat="1" ht="24.75" customHeight="1">
      <c r="A36" s="92"/>
      <c r="B36" s="93"/>
      <c r="C36" s="88" t="s">
        <v>91</v>
      </c>
      <c r="D36" s="88" t="s">
        <v>92</v>
      </c>
      <c r="E36" s="43">
        <v>9</v>
      </c>
      <c r="F36" s="88">
        <v>15</v>
      </c>
      <c r="G36" s="43">
        <f>E36*F36</f>
        <v>135</v>
      </c>
      <c r="H36" s="95"/>
      <c r="I36" s="92"/>
      <c r="J36" s="93"/>
    </row>
    <row r="37" spans="1:10" s="1" customFormat="1" ht="24.75" customHeight="1">
      <c r="A37" s="75">
        <v>13</v>
      </c>
      <c r="B37" s="91" t="s">
        <v>93</v>
      </c>
      <c r="C37" s="88" t="s">
        <v>94</v>
      </c>
      <c r="D37" s="88" t="s">
        <v>95</v>
      </c>
      <c r="E37" s="43">
        <v>0.7</v>
      </c>
      <c r="F37" s="88">
        <v>2000</v>
      </c>
      <c r="G37" s="43">
        <v>1400</v>
      </c>
      <c r="H37" s="79">
        <f>G37+G38+G39+G40</f>
        <v>5660</v>
      </c>
      <c r="I37" s="75" t="s">
        <v>96</v>
      </c>
      <c r="J37" s="91" t="s">
        <v>97</v>
      </c>
    </row>
    <row r="38" spans="1:10" s="1" customFormat="1" ht="24.75" customHeight="1">
      <c r="A38" s="75"/>
      <c r="B38" s="91"/>
      <c r="C38" s="88" t="s">
        <v>98</v>
      </c>
      <c r="D38" s="88" t="s">
        <v>15</v>
      </c>
      <c r="E38" s="43">
        <v>2</v>
      </c>
      <c r="F38" s="88">
        <v>900</v>
      </c>
      <c r="G38" s="43">
        <v>1800</v>
      </c>
      <c r="H38" s="79"/>
      <c r="I38" s="75"/>
      <c r="J38" s="91"/>
    </row>
    <row r="39" spans="1:10" s="1" customFormat="1" ht="24.75" customHeight="1">
      <c r="A39" s="75"/>
      <c r="B39" s="91"/>
      <c r="C39" s="88" t="s">
        <v>99</v>
      </c>
      <c r="D39" s="88" t="s">
        <v>66</v>
      </c>
      <c r="E39" s="43">
        <v>8</v>
      </c>
      <c r="F39" s="88">
        <v>70</v>
      </c>
      <c r="G39" s="43">
        <v>560</v>
      </c>
      <c r="H39" s="79"/>
      <c r="I39" s="75"/>
      <c r="J39" s="91"/>
    </row>
    <row r="40" spans="1:10" s="1" customFormat="1" ht="24.75" customHeight="1">
      <c r="A40" s="92"/>
      <c r="B40" s="93"/>
      <c r="C40" s="88" t="s">
        <v>100</v>
      </c>
      <c r="D40" s="88" t="s">
        <v>101</v>
      </c>
      <c r="E40" s="43">
        <v>950</v>
      </c>
      <c r="F40" s="88">
        <v>2</v>
      </c>
      <c r="G40" s="43">
        <v>1900</v>
      </c>
      <c r="H40" s="95"/>
      <c r="I40" s="92"/>
      <c r="J40" s="93"/>
    </row>
    <row r="41" spans="1:10" s="1" customFormat="1" ht="27.75" customHeight="1">
      <c r="A41" s="92">
        <v>14</v>
      </c>
      <c r="B41" s="93" t="s">
        <v>102</v>
      </c>
      <c r="C41" s="88" t="s">
        <v>103</v>
      </c>
      <c r="D41" s="88" t="s">
        <v>66</v>
      </c>
      <c r="E41" s="43">
        <v>75</v>
      </c>
      <c r="F41" s="88">
        <v>200</v>
      </c>
      <c r="G41" s="43">
        <v>15000</v>
      </c>
      <c r="H41" s="95">
        <v>15000</v>
      </c>
      <c r="I41" s="92" t="s">
        <v>104</v>
      </c>
      <c r="J41" s="93" t="s">
        <v>105</v>
      </c>
    </row>
    <row r="42" spans="1:10" s="1" customFormat="1" ht="27.75" customHeight="1">
      <c r="A42" s="92">
        <v>15</v>
      </c>
      <c r="B42" s="93" t="s">
        <v>106</v>
      </c>
      <c r="C42" s="88" t="s">
        <v>107</v>
      </c>
      <c r="D42" s="88" t="s">
        <v>95</v>
      </c>
      <c r="E42" s="43">
        <v>20</v>
      </c>
      <c r="F42" s="88">
        <v>80</v>
      </c>
      <c r="G42" s="43">
        <v>1600</v>
      </c>
      <c r="H42" s="95">
        <v>1600</v>
      </c>
      <c r="I42" s="92" t="s">
        <v>104</v>
      </c>
      <c r="J42" s="93" t="s">
        <v>108</v>
      </c>
    </row>
    <row r="43" spans="1:10" s="1" customFormat="1" ht="30.75" customHeight="1">
      <c r="A43" s="51">
        <v>16</v>
      </c>
      <c r="B43" s="93" t="s">
        <v>109</v>
      </c>
      <c r="C43" s="88" t="s">
        <v>110</v>
      </c>
      <c r="D43" s="88" t="s">
        <v>15</v>
      </c>
      <c r="E43" s="43">
        <v>2.5</v>
      </c>
      <c r="F43" s="88">
        <v>49900</v>
      </c>
      <c r="G43" s="43">
        <v>124750</v>
      </c>
      <c r="H43" s="95">
        <v>124750</v>
      </c>
      <c r="I43" s="92" t="s">
        <v>111</v>
      </c>
      <c r="J43" s="93" t="s">
        <v>22</v>
      </c>
    </row>
    <row r="44" spans="1:10" s="1" customFormat="1" ht="24.75" customHeight="1">
      <c r="A44" s="75">
        <v>17</v>
      </c>
      <c r="B44" s="91" t="s">
        <v>112</v>
      </c>
      <c r="C44" s="88" t="s">
        <v>113</v>
      </c>
      <c r="D44" s="88" t="s">
        <v>114</v>
      </c>
      <c r="E44" s="43">
        <v>66800</v>
      </c>
      <c r="F44" s="88">
        <v>2</v>
      </c>
      <c r="G44" s="43">
        <v>133600</v>
      </c>
      <c r="H44" s="79">
        <f>G44+G45+G46+G47+G48</f>
        <v>310320</v>
      </c>
      <c r="I44" s="75" t="s">
        <v>111</v>
      </c>
      <c r="J44" s="93" t="s">
        <v>115</v>
      </c>
    </row>
    <row r="45" spans="1:10" s="1" customFormat="1" ht="24.75" customHeight="1">
      <c r="A45" s="75"/>
      <c r="B45" s="91"/>
      <c r="C45" s="88" t="s">
        <v>116</v>
      </c>
      <c r="D45" s="88" t="s">
        <v>114</v>
      </c>
      <c r="E45" s="43">
        <v>66800</v>
      </c>
      <c r="F45" s="88">
        <v>1</v>
      </c>
      <c r="G45" s="43">
        <v>66800</v>
      </c>
      <c r="H45" s="79"/>
      <c r="I45" s="75"/>
      <c r="J45" s="93" t="s">
        <v>43</v>
      </c>
    </row>
    <row r="46" spans="1:10" s="1" customFormat="1" ht="24.75" customHeight="1">
      <c r="A46" s="75"/>
      <c r="B46" s="91"/>
      <c r="C46" s="88" t="s">
        <v>117</v>
      </c>
      <c r="D46" s="88" t="s">
        <v>114</v>
      </c>
      <c r="E46" s="43">
        <v>55920</v>
      </c>
      <c r="F46" s="88">
        <v>1</v>
      </c>
      <c r="G46" s="43">
        <v>55920</v>
      </c>
      <c r="H46" s="79"/>
      <c r="I46" s="75"/>
      <c r="J46" s="93" t="s">
        <v>118</v>
      </c>
    </row>
    <row r="47" spans="1:10" s="1" customFormat="1" ht="24.75" customHeight="1">
      <c r="A47" s="75"/>
      <c r="B47" s="91"/>
      <c r="C47" s="88" t="s">
        <v>119</v>
      </c>
      <c r="D47" s="88" t="s">
        <v>15</v>
      </c>
      <c r="E47" s="43">
        <v>8</v>
      </c>
      <c r="F47" s="88">
        <v>3000</v>
      </c>
      <c r="G47" s="43">
        <v>24000</v>
      </c>
      <c r="H47" s="79"/>
      <c r="I47" s="75"/>
      <c r="J47" s="91" t="s">
        <v>22</v>
      </c>
    </row>
    <row r="48" spans="1:10" s="1" customFormat="1" ht="24.75" customHeight="1">
      <c r="A48" s="92"/>
      <c r="B48" s="93"/>
      <c r="C48" s="88" t="s">
        <v>120</v>
      </c>
      <c r="D48" s="88" t="s">
        <v>15</v>
      </c>
      <c r="E48" s="43">
        <v>3</v>
      </c>
      <c r="F48" s="88">
        <v>10000</v>
      </c>
      <c r="G48" s="43">
        <v>30000</v>
      </c>
      <c r="H48" s="95"/>
      <c r="I48" s="92"/>
      <c r="J48" s="93"/>
    </row>
    <row r="49" spans="1:10" s="1" customFormat="1" ht="24.75" customHeight="1">
      <c r="A49" s="75">
        <v>18</v>
      </c>
      <c r="B49" s="91" t="s">
        <v>121</v>
      </c>
      <c r="C49" s="88" t="s">
        <v>122</v>
      </c>
      <c r="D49" s="88" t="s">
        <v>15</v>
      </c>
      <c r="E49" s="43"/>
      <c r="F49" s="88">
        <v>400</v>
      </c>
      <c r="G49" s="43"/>
      <c r="H49" s="79" t="s">
        <v>16</v>
      </c>
      <c r="I49" s="75" t="s">
        <v>60</v>
      </c>
      <c r="J49" s="91" t="s">
        <v>123</v>
      </c>
    </row>
    <row r="50" spans="1:10" s="1" customFormat="1" ht="24.75" customHeight="1">
      <c r="A50" s="92"/>
      <c r="B50" s="93"/>
      <c r="C50" s="88" t="s">
        <v>124</v>
      </c>
      <c r="D50" s="88" t="s">
        <v>92</v>
      </c>
      <c r="E50" s="43"/>
      <c r="F50" s="88">
        <v>60</v>
      </c>
      <c r="G50" s="43"/>
      <c r="H50" s="95"/>
      <c r="I50" s="92"/>
      <c r="J50" s="93"/>
    </row>
    <row r="51" spans="1:10" s="1" customFormat="1" ht="33" customHeight="1">
      <c r="A51" s="51">
        <v>19</v>
      </c>
      <c r="B51" s="88" t="s">
        <v>125</v>
      </c>
      <c r="C51" s="88" t="s">
        <v>126</v>
      </c>
      <c r="D51" s="88" t="s">
        <v>127</v>
      </c>
      <c r="E51" s="43">
        <v>125000</v>
      </c>
      <c r="F51" s="88">
        <v>4</v>
      </c>
      <c r="G51" s="43">
        <f aca="true" t="shared" si="0" ref="G51:G63">E51*F51</f>
        <v>500000</v>
      </c>
      <c r="H51" s="43">
        <f>G51</f>
        <v>500000</v>
      </c>
      <c r="I51" s="92" t="s">
        <v>62</v>
      </c>
      <c r="J51" s="93" t="s">
        <v>49</v>
      </c>
    </row>
    <row r="52" spans="1:10" s="3" customFormat="1" ht="45" customHeight="1">
      <c r="A52" s="51">
        <v>20</v>
      </c>
      <c r="B52" s="88" t="s">
        <v>128</v>
      </c>
      <c r="C52" s="88" t="s">
        <v>110</v>
      </c>
      <c r="D52" s="88" t="s">
        <v>15</v>
      </c>
      <c r="E52" s="43"/>
      <c r="F52" s="88">
        <v>20000</v>
      </c>
      <c r="G52" s="43"/>
      <c r="H52" s="43" t="s">
        <v>16</v>
      </c>
      <c r="I52" s="51" t="s">
        <v>62</v>
      </c>
      <c r="J52" s="88" t="s">
        <v>129</v>
      </c>
    </row>
    <row r="53" spans="1:10" s="3" customFormat="1" ht="27.75" customHeight="1">
      <c r="A53" s="51">
        <v>21</v>
      </c>
      <c r="B53" s="88" t="s">
        <v>130</v>
      </c>
      <c r="C53" s="88" t="s">
        <v>131</v>
      </c>
      <c r="D53" s="88" t="s">
        <v>66</v>
      </c>
      <c r="E53" s="43">
        <v>49.9</v>
      </c>
      <c r="F53" s="88">
        <v>125</v>
      </c>
      <c r="G53" s="43">
        <f t="shared" si="0"/>
        <v>6237.5</v>
      </c>
      <c r="H53" s="43">
        <f>G53</f>
        <v>6237.5</v>
      </c>
      <c r="I53" s="51" t="s">
        <v>132</v>
      </c>
      <c r="J53" s="88" t="s">
        <v>73</v>
      </c>
    </row>
    <row r="54" spans="1:10" s="4" customFormat="1" ht="31.5" customHeight="1">
      <c r="A54" s="51">
        <v>22</v>
      </c>
      <c r="B54" s="76" t="s">
        <v>133</v>
      </c>
      <c r="C54" s="83" t="s">
        <v>134</v>
      </c>
      <c r="D54" s="83" t="s">
        <v>135</v>
      </c>
      <c r="E54" s="84">
        <v>85</v>
      </c>
      <c r="F54" s="83">
        <v>250</v>
      </c>
      <c r="G54" s="96">
        <f t="shared" si="0"/>
        <v>21250</v>
      </c>
      <c r="H54" s="43">
        <f>G54</f>
        <v>21250</v>
      </c>
      <c r="I54" s="51" t="s">
        <v>136</v>
      </c>
      <c r="J54" s="76" t="s">
        <v>137</v>
      </c>
    </row>
    <row r="55" spans="1:10" s="4" customFormat="1" ht="24.75" customHeight="1">
      <c r="A55" s="87">
        <v>23</v>
      </c>
      <c r="B55" s="97" t="s">
        <v>138</v>
      </c>
      <c r="C55" s="97" t="s">
        <v>139</v>
      </c>
      <c r="D55" s="83" t="s">
        <v>140</v>
      </c>
      <c r="E55" s="98">
        <v>650</v>
      </c>
      <c r="F55" s="99">
        <v>63</v>
      </c>
      <c r="G55" s="98">
        <f t="shared" si="0"/>
        <v>40950</v>
      </c>
      <c r="H55" s="94">
        <f>G55+G56+G57+G58</f>
        <v>140400</v>
      </c>
      <c r="I55" s="87" t="s">
        <v>136</v>
      </c>
      <c r="J55" s="97" t="s">
        <v>22</v>
      </c>
    </row>
    <row r="56" spans="1:10" s="4" customFormat="1" ht="24.75" customHeight="1">
      <c r="A56" s="75"/>
      <c r="B56" s="100"/>
      <c r="C56" s="100"/>
      <c r="D56" s="83" t="s">
        <v>141</v>
      </c>
      <c r="E56" s="98">
        <v>650</v>
      </c>
      <c r="F56" s="99">
        <v>31</v>
      </c>
      <c r="G56" s="98">
        <f t="shared" si="0"/>
        <v>20150</v>
      </c>
      <c r="H56" s="79"/>
      <c r="I56" s="75"/>
      <c r="J56" s="100"/>
    </row>
    <row r="57" spans="1:10" s="4" customFormat="1" ht="24.75" customHeight="1">
      <c r="A57" s="75"/>
      <c r="B57" s="100"/>
      <c r="C57" s="100"/>
      <c r="D57" s="83" t="s">
        <v>142</v>
      </c>
      <c r="E57" s="98">
        <v>650</v>
      </c>
      <c r="F57" s="99">
        <v>30</v>
      </c>
      <c r="G57" s="98">
        <f t="shared" si="0"/>
        <v>19500</v>
      </c>
      <c r="H57" s="79"/>
      <c r="I57" s="75"/>
      <c r="J57" s="100"/>
    </row>
    <row r="58" spans="1:10" s="4" customFormat="1" ht="24.75" customHeight="1">
      <c r="A58" s="101"/>
      <c r="B58" s="100"/>
      <c r="C58" s="102"/>
      <c r="D58" s="76" t="s">
        <v>143</v>
      </c>
      <c r="E58" s="103">
        <v>650</v>
      </c>
      <c r="F58" s="104">
        <v>92</v>
      </c>
      <c r="G58" s="103">
        <f t="shared" si="0"/>
        <v>59800</v>
      </c>
      <c r="H58" s="105"/>
      <c r="I58" s="101"/>
      <c r="J58" s="102"/>
    </row>
    <row r="59" spans="1:10" s="4" customFormat="1" ht="24.75" customHeight="1">
      <c r="A59" s="87">
        <v>24</v>
      </c>
      <c r="B59" s="45" t="s">
        <v>144</v>
      </c>
      <c r="C59" s="45" t="s">
        <v>145</v>
      </c>
      <c r="D59" s="88" t="s">
        <v>146</v>
      </c>
      <c r="E59" s="77">
        <v>20</v>
      </c>
      <c r="F59" s="78">
        <v>150</v>
      </c>
      <c r="G59" s="77">
        <f t="shared" si="0"/>
        <v>3000</v>
      </c>
      <c r="H59" s="94">
        <f>G59+G60+G61+G62</f>
        <v>94400</v>
      </c>
      <c r="I59" s="87" t="s">
        <v>147</v>
      </c>
      <c r="J59" s="45" t="s">
        <v>148</v>
      </c>
    </row>
    <row r="60" spans="1:10" s="4" customFormat="1" ht="24.75" customHeight="1">
      <c r="A60" s="75"/>
      <c r="B60" s="91"/>
      <c r="C60" s="91"/>
      <c r="D60" s="88" t="s">
        <v>149</v>
      </c>
      <c r="E60" s="77">
        <v>38</v>
      </c>
      <c r="F60" s="78">
        <v>1675</v>
      </c>
      <c r="G60" s="77">
        <f t="shared" si="0"/>
        <v>63650</v>
      </c>
      <c r="H60" s="79"/>
      <c r="I60" s="75"/>
      <c r="J60" s="91"/>
    </row>
    <row r="61" spans="1:10" s="4" customFormat="1" ht="24.75" customHeight="1">
      <c r="A61" s="75"/>
      <c r="B61" s="91"/>
      <c r="C61" s="93"/>
      <c r="D61" s="88" t="s">
        <v>150</v>
      </c>
      <c r="E61" s="77">
        <v>38</v>
      </c>
      <c r="F61" s="78">
        <v>675</v>
      </c>
      <c r="G61" s="77">
        <f t="shared" si="0"/>
        <v>25650</v>
      </c>
      <c r="H61" s="79"/>
      <c r="I61" s="75"/>
      <c r="J61" s="91"/>
    </row>
    <row r="62" spans="1:10" s="4" customFormat="1" ht="24.75" customHeight="1">
      <c r="A62" s="92"/>
      <c r="B62" s="93"/>
      <c r="C62" s="88" t="s">
        <v>151</v>
      </c>
      <c r="D62" s="88" t="s">
        <v>66</v>
      </c>
      <c r="E62" s="106">
        <v>150</v>
      </c>
      <c r="F62" s="78">
        <v>14</v>
      </c>
      <c r="G62" s="77">
        <f t="shared" si="0"/>
        <v>2100</v>
      </c>
      <c r="H62" s="95"/>
      <c r="I62" s="92"/>
      <c r="J62" s="93"/>
    </row>
    <row r="63" spans="1:10" s="4" customFormat="1" ht="30" customHeight="1">
      <c r="A63" s="107">
        <v>25</v>
      </c>
      <c r="B63" s="88" t="s">
        <v>152</v>
      </c>
      <c r="C63" s="88" t="s">
        <v>153</v>
      </c>
      <c r="D63" s="88" t="s">
        <v>66</v>
      </c>
      <c r="E63" s="77">
        <v>192</v>
      </c>
      <c r="F63" s="78">
        <v>215</v>
      </c>
      <c r="G63" s="77">
        <f t="shared" si="0"/>
        <v>41280</v>
      </c>
      <c r="H63" s="94">
        <f>G63+G64+G65+G66+G67+G68+G69+G70+G71+G72+G73+G74+G75</f>
        <v>302838.4</v>
      </c>
      <c r="I63" s="87" t="s">
        <v>147</v>
      </c>
      <c r="J63" s="45" t="s">
        <v>154</v>
      </c>
    </row>
    <row r="64" spans="1:10" s="4" customFormat="1" ht="30" customHeight="1">
      <c r="A64" s="108"/>
      <c r="B64" s="88"/>
      <c r="C64" s="88" t="s">
        <v>155</v>
      </c>
      <c r="D64" s="88" t="s">
        <v>66</v>
      </c>
      <c r="E64" s="77">
        <v>228</v>
      </c>
      <c r="F64" s="78">
        <v>60</v>
      </c>
      <c r="G64" s="77">
        <f aca="true" t="shared" si="1" ref="G64:G80">E64*F64</f>
        <v>13680</v>
      </c>
      <c r="H64" s="79"/>
      <c r="I64" s="75"/>
      <c r="J64" s="91"/>
    </row>
    <row r="65" spans="1:10" s="4" customFormat="1" ht="24.75" customHeight="1">
      <c r="A65" s="108"/>
      <c r="B65" s="88"/>
      <c r="C65" s="88" t="s">
        <v>156</v>
      </c>
      <c r="D65" s="88" t="s">
        <v>66</v>
      </c>
      <c r="E65" s="77">
        <v>80</v>
      </c>
      <c r="F65" s="78">
        <v>122</v>
      </c>
      <c r="G65" s="77">
        <f t="shared" si="1"/>
        <v>9760</v>
      </c>
      <c r="H65" s="79"/>
      <c r="I65" s="75"/>
      <c r="J65" s="91"/>
    </row>
    <row r="66" spans="1:10" s="4" customFormat="1" ht="24.75" customHeight="1">
      <c r="A66" s="108"/>
      <c r="B66" s="88"/>
      <c r="C66" s="88" t="s">
        <v>157</v>
      </c>
      <c r="D66" s="88" t="s">
        <v>66</v>
      </c>
      <c r="E66" s="77">
        <v>106.8</v>
      </c>
      <c r="F66" s="78">
        <v>460</v>
      </c>
      <c r="G66" s="77">
        <f t="shared" si="1"/>
        <v>49128</v>
      </c>
      <c r="H66" s="79"/>
      <c r="I66" s="75"/>
      <c r="J66" s="91"/>
    </row>
    <row r="67" spans="1:10" s="4" customFormat="1" ht="24.75" customHeight="1">
      <c r="A67" s="108"/>
      <c r="B67" s="88"/>
      <c r="C67" s="88" t="s">
        <v>158</v>
      </c>
      <c r="D67" s="88" t="s">
        <v>66</v>
      </c>
      <c r="E67" s="77">
        <v>154.8</v>
      </c>
      <c r="F67" s="78">
        <v>60</v>
      </c>
      <c r="G67" s="77">
        <f t="shared" si="1"/>
        <v>9288</v>
      </c>
      <c r="H67" s="79"/>
      <c r="I67" s="75"/>
      <c r="J67" s="91"/>
    </row>
    <row r="68" spans="1:10" s="4" customFormat="1" ht="30" customHeight="1">
      <c r="A68" s="108"/>
      <c r="B68" s="88"/>
      <c r="C68" s="88" t="s">
        <v>159</v>
      </c>
      <c r="D68" s="88" t="s">
        <v>66</v>
      </c>
      <c r="E68" s="77">
        <v>180</v>
      </c>
      <c r="F68" s="78">
        <v>400</v>
      </c>
      <c r="G68" s="77">
        <f t="shared" si="1"/>
        <v>72000</v>
      </c>
      <c r="H68" s="79"/>
      <c r="I68" s="75"/>
      <c r="J68" s="91"/>
    </row>
    <row r="69" spans="1:10" s="4" customFormat="1" ht="30" customHeight="1">
      <c r="A69" s="108"/>
      <c r="B69" s="88"/>
      <c r="C69" s="88" t="s">
        <v>160</v>
      </c>
      <c r="D69" s="88" t="s">
        <v>66</v>
      </c>
      <c r="E69" s="77">
        <v>159.6</v>
      </c>
      <c r="F69" s="78">
        <v>129</v>
      </c>
      <c r="G69" s="77">
        <f t="shared" si="1"/>
        <v>20588.399999999998</v>
      </c>
      <c r="H69" s="79"/>
      <c r="I69" s="75"/>
      <c r="J69" s="91"/>
    </row>
    <row r="70" spans="1:10" s="4" customFormat="1" ht="24.75" customHeight="1">
      <c r="A70" s="108"/>
      <c r="B70" s="88"/>
      <c r="C70" s="88" t="s">
        <v>161</v>
      </c>
      <c r="D70" s="88" t="s">
        <v>66</v>
      </c>
      <c r="E70" s="77">
        <v>129</v>
      </c>
      <c r="F70" s="78">
        <v>260</v>
      </c>
      <c r="G70" s="77">
        <f t="shared" si="1"/>
        <v>33540</v>
      </c>
      <c r="H70" s="79"/>
      <c r="I70" s="75"/>
      <c r="J70" s="91"/>
    </row>
    <row r="71" spans="1:10" s="4" customFormat="1" ht="24.75" customHeight="1">
      <c r="A71" s="108"/>
      <c r="B71" s="88"/>
      <c r="C71" s="88" t="s">
        <v>162</v>
      </c>
      <c r="D71" s="88" t="s">
        <v>66</v>
      </c>
      <c r="E71" s="77">
        <v>302.4</v>
      </c>
      <c r="F71" s="78">
        <v>10</v>
      </c>
      <c r="G71" s="77">
        <f t="shared" si="1"/>
        <v>3024</v>
      </c>
      <c r="H71" s="79"/>
      <c r="I71" s="75"/>
      <c r="J71" s="91"/>
    </row>
    <row r="72" spans="1:10" s="4" customFormat="1" ht="24.75" customHeight="1">
      <c r="A72" s="108"/>
      <c r="B72" s="88"/>
      <c r="C72" s="88" t="s">
        <v>163</v>
      </c>
      <c r="D72" s="88" t="s">
        <v>66</v>
      </c>
      <c r="E72" s="77">
        <v>302.4</v>
      </c>
      <c r="F72" s="78">
        <v>10</v>
      </c>
      <c r="G72" s="77">
        <f t="shared" si="1"/>
        <v>3024</v>
      </c>
      <c r="H72" s="79"/>
      <c r="I72" s="75"/>
      <c r="J72" s="91"/>
    </row>
    <row r="73" spans="1:10" s="4" customFormat="1" ht="30" customHeight="1">
      <c r="A73" s="108"/>
      <c r="B73" s="88"/>
      <c r="C73" s="88" t="s">
        <v>164</v>
      </c>
      <c r="D73" s="88" t="s">
        <v>66</v>
      </c>
      <c r="E73" s="77">
        <v>238.8</v>
      </c>
      <c r="F73" s="78">
        <v>5</v>
      </c>
      <c r="G73" s="77">
        <f t="shared" si="1"/>
        <v>1194</v>
      </c>
      <c r="H73" s="79"/>
      <c r="I73" s="75"/>
      <c r="J73" s="91"/>
    </row>
    <row r="74" spans="1:10" s="4" customFormat="1" ht="24.75" customHeight="1">
      <c r="A74" s="108"/>
      <c r="B74" s="88"/>
      <c r="C74" s="88" t="s">
        <v>165</v>
      </c>
      <c r="D74" s="88" t="s">
        <v>66</v>
      </c>
      <c r="E74" s="77">
        <v>854.4</v>
      </c>
      <c r="F74" s="78">
        <v>30</v>
      </c>
      <c r="G74" s="77">
        <f t="shared" si="1"/>
        <v>25632</v>
      </c>
      <c r="H74" s="79"/>
      <c r="I74" s="75"/>
      <c r="J74" s="91"/>
    </row>
    <row r="75" spans="1:10" s="4" customFormat="1" ht="24.75" customHeight="1">
      <c r="A75" s="108"/>
      <c r="B75" s="88"/>
      <c r="C75" s="88" t="s">
        <v>166</v>
      </c>
      <c r="D75" s="88" t="s">
        <v>66</v>
      </c>
      <c r="E75" s="77">
        <v>690</v>
      </c>
      <c r="F75" s="78">
        <v>30</v>
      </c>
      <c r="G75" s="77">
        <f t="shared" si="1"/>
        <v>20700</v>
      </c>
      <c r="H75" s="95"/>
      <c r="I75" s="92"/>
      <c r="J75" s="93"/>
    </row>
    <row r="76" spans="1:10" s="4" customFormat="1" ht="24.75" customHeight="1">
      <c r="A76" s="108"/>
      <c r="B76" s="88"/>
      <c r="C76" s="88" t="s">
        <v>167</v>
      </c>
      <c r="D76" s="88" t="s">
        <v>66</v>
      </c>
      <c r="E76" s="77">
        <v>1438.4</v>
      </c>
      <c r="F76" s="78">
        <v>69</v>
      </c>
      <c r="G76" s="77">
        <f t="shared" si="1"/>
        <v>99249.6</v>
      </c>
      <c r="H76" s="79">
        <f>G76+G77+G78+G79</f>
        <v>115981.20000000001</v>
      </c>
      <c r="I76" s="75" t="s">
        <v>168</v>
      </c>
      <c r="J76" s="91" t="s">
        <v>154</v>
      </c>
    </row>
    <row r="77" spans="1:10" s="4" customFormat="1" ht="24.75" customHeight="1">
      <c r="A77" s="108"/>
      <c r="B77" s="88"/>
      <c r="C77" s="88" t="s">
        <v>169</v>
      </c>
      <c r="D77" s="88" t="s">
        <v>66</v>
      </c>
      <c r="E77" s="77">
        <v>298.8</v>
      </c>
      <c r="F77" s="78">
        <v>52</v>
      </c>
      <c r="G77" s="77">
        <f t="shared" si="1"/>
        <v>15537.6</v>
      </c>
      <c r="H77" s="79"/>
      <c r="I77" s="75"/>
      <c r="J77" s="91"/>
    </row>
    <row r="78" spans="1:10" s="4" customFormat="1" ht="28.5" customHeight="1">
      <c r="A78" s="108"/>
      <c r="B78" s="88"/>
      <c r="C78" s="88" t="s">
        <v>170</v>
      </c>
      <c r="D78" s="88" t="s">
        <v>66</v>
      </c>
      <c r="E78" s="77">
        <v>238.8</v>
      </c>
      <c r="F78" s="78">
        <v>1</v>
      </c>
      <c r="G78" s="77">
        <f t="shared" si="1"/>
        <v>238.8</v>
      </c>
      <c r="H78" s="79"/>
      <c r="I78" s="75"/>
      <c r="J78" s="91"/>
    </row>
    <row r="79" spans="1:10" s="4" customFormat="1" ht="30" customHeight="1">
      <c r="A79" s="117"/>
      <c r="B79" s="88"/>
      <c r="C79" s="88" t="s">
        <v>164</v>
      </c>
      <c r="D79" s="88" t="s">
        <v>66</v>
      </c>
      <c r="E79" s="77">
        <v>238.8</v>
      </c>
      <c r="F79" s="78">
        <v>4</v>
      </c>
      <c r="G79" s="77">
        <f t="shared" si="1"/>
        <v>955.2</v>
      </c>
      <c r="H79" s="95"/>
      <c r="I79" s="92"/>
      <c r="J79" s="93"/>
    </row>
    <row r="80" spans="1:10" s="4" customFormat="1" ht="46.5" customHeight="1">
      <c r="A80" s="117">
        <v>26</v>
      </c>
      <c r="B80" s="88" t="s">
        <v>171</v>
      </c>
      <c r="C80" s="88" t="s">
        <v>28</v>
      </c>
      <c r="D80" s="88" t="s">
        <v>172</v>
      </c>
      <c r="E80" s="77">
        <v>680</v>
      </c>
      <c r="F80" s="78">
        <v>100</v>
      </c>
      <c r="G80" s="77">
        <f t="shared" si="1"/>
        <v>68000</v>
      </c>
      <c r="H80" s="43">
        <f>G80</f>
        <v>68000</v>
      </c>
      <c r="I80" s="51" t="s">
        <v>173</v>
      </c>
      <c r="J80" s="88" t="s">
        <v>174</v>
      </c>
    </row>
    <row r="81" spans="1:10" s="5" customFormat="1" ht="27.75" customHeight="1">
      <c r="A81" s="108">
        <v>27</v>
      </c>
      <c r="B81" s="45" t="s">
        <v>175</v>
      </c>
      <c r="C81" s="83" t="s">
        <v>176</v>
      </c>
      <c r="D81" s="83" t="s">
        <v>127</v>
      </c>
      <c r="E81" s="118">
        <v>300000</v>
      </c>
      <c r="F81" s="119">
        <v>1</v>
      </c>
      <c r="G81" s="118">
        <v>300000</v>
      </c>
      <c r="H81" s="94">
        <f>G81+G82+G83+G84+G85+G86+G87+G88</f>
        <v>332800</v>
      </c>
      <c r="I81" s="87" t="s">
        <v>177</v>
      </c>
      <c r="J81" s="45" t="s">
        <v>178</v>
      </c>
    </row>
    <row r="82" spans="1:10" s="5" customFormat="1" ht="27.75" customHeight="1">
      <c r="A82" s="108"/>
      <c r="B82" s="91"/>
      <c r="C82" s="83" t="s">
        <v>179</v>
      </c>
      <c r="D82" s="83" t="s">
        <v>39</v>
      </c>
      <c r="E82" s="118">
        <v>3500</v>
      </c>
      <c r="F82" s="119">
        <v>1</v>
      </c>
      <c r="G82" s="118">
        <v>3500</v>
      </c>
      <c r="H82" s="79"/>
      <c r="I82" s="75"/>
      <c r="J82" s="91"/>
    </row>
    <row r="83" spans="1:10" s="5" customFormat="1" ht="27.75" customHeight="1">
      <c r="A83" s="108"/>
      <c r="B83" s="91"/>
      <c r="C83" s="83" t="s">
        <v>180</v>
      </c>
      <c r="D83" s="83" t="s">
        <v>39</v>
      </c>
      <c r="E83" s="118">
        <v>3000</v>
      </c>
      <c r="F83" s="119">
        <v>1</v>
      </c>
      <c r="G83" s="118">
        <v>3000</v>
      </c>
      <c r="H83" s="79"/>
      <c r="I83" s="75"/>
      <c r="J83" s="91"/>
    </row>
    <row r="84" spans="1:10" s="5" customFormat="1" ht="27.75" customHeight="1">
      <c r="A84" s="108"/>
      <c r="B84" s="91"/>
      <c r="C84" s="83" t="s">
        <v>181</v>
      </c>
      <c r="D84" s="83" t="s">
        <v>39</v>
      </c>
      <c r="E84" s="118">
        <v>9500</v>
      </c>
      <c r="F84" s="119">
        <v>1</v>
      </c>
      <c r="G84" s="118">
        <v>9500</v>
      </c>
      <c r="H84" s="79"/>
      <c r="I84" s="75"/>
      <c r="J84" s="91"/>
    </row>
    <row r="85" spans="1:10" s="5" customFormat="1" ht="21.75" customHeight="1">
      <c r="A85" s="108"/>
      <c r="B85" s="91"/>
      <c r="C85" s="83" t="s">
        <v>182</v>
      </c>
      <c r="D85" s="83" t="s">
        <v>127</v>
      </c>
      <c r="E85" s="118">
        <v>350</v>
      </c>
      <c r="F85" s="119">
        <v>10</v>
      </c>
      <c r="G85" s="118">
        <v>3500</v>
      </c>
      <c r="H85" s="79"/>
      <c r="I85" s="75"/>
      <c r="J85" s="91"/>
    </row>
    <row r="86" spans="1:10" s="5" customFormat="1" ht="21.75" customHeight="1">
      <c r="A86" s="108"/>
      <c r="B86" s="91"/>
      <c r="C86" s="83" t="s">
        <v>183</v>
      </c>
      <c r="D86" s="83" t="s">
        <v>127</v>
      </c>
      <c r="E86" s="118">
        <v>250</v>
      </c>
      <c r="F86" s="119">
        <v>10</v>
      </c>
      <c r="G86" s="118">
        <v>2500</v>
      </c>
      <c r="H86" s="79"/>
      <c r="I86" s="75"/>
      <c r="J86" s="91"/>
    </row>
    <row r="87" spans="1:10" s="5" customFormat="1" ht="21.75" customHeight="1">
      <c r="A87" s="108"/>
      <c r="B87" s="91"/>
      <c r="C87" s="83" t="s">
        <v>184</v>
      </c>
      <c r="D87" s="83" t="s">
        <v>185</v>
      </c>
      <c r="E87" s="118">
        <v>20</v>
      </c>
      <c r="F87" s="119">
        <v>500</v>
      </c>
      <c r="G87" s="118">
        <v>10000</v>
      </c>
      <c r="H87" s="79"/>
      <c r="I87" s="75"/>
      <c r="J87" s="91"/>
    </row>
    <row r="88" spans="1:10" s="5" customFormat="1" ht="21.75" customHeight="1">
      <c r="A88" s="117"/>
      <c r="B88" s="93"/>
      <c r="C88" s="83" t="s">
        <v>186</v>
      </c>
      <c r="D88" s="83" t="s">
        <v>187</v>
      </c>
      <c r="E88" s="118">
        <v>4</v>
      </c>
      <c r="F88" s="119">
        <v>200</v>
      </c>
      <c r="G88" s="118">
        <v>800</v>
      </c>
      <c r="H88" s="95"/>
      <c r="I88" s="92"/>
      <c r="J88" s="93"/>
    </row>
    <row r="89" spans="1:10" s="5" customFormat="1" ht="30" customHeight="1">
      <c r="A89" s="51">
        <v>28</v>
      </c>
      <c r="B89" s="45" t="s">
        <v>188</v>
      </c>
      <c r="C89" s="45" t="s">
        <v>189</v>
      </c>
      <c r="D89" s="45" t="s">
        <v>101</v>
      </c>
      <c r="E89" s="94">
        <v>270000</v>
      </c>
      <c r="F89" s="45">
        <v>1</v>
      </c>
      <c r="G89" s="43">
        <v>270000</v>
      </c>
      <c r="H89" s="94">
        <f>G89+G90</f>
        <v>540000</v>
      </c>
      <c r="I89" s="51" t="s">
        <v>190</v>
      </c>
      <c r="J89" s="83" t="s">
        <v>191</v>
      </c>
    </row>
    <row r="90" spans="1:10" s="5" customFormat="1" ht="30" customHeight="1">
      <c r="A90" s="51"/>
      <c r="B90" s="91"/>
      <c r="C90" s="45" t="s">
        <v>189</v>
      </c>
      <c r="D90" s="45" t="s">
        <v>101</v>
      </c>
      <c r="E90" s="94">
        <v>270000</v>
      </c>
      <c r="F90" s="45">
        <v>1</v>
      </c>
      <c r="G90" s="43">
        <v>270000</v>
      </c>
      <c r="H90" s="79"/>
      <c r="I90" s="87" t="s">
        <v>56</v>
      </c>
      <c r="J90" s="83" t="s">
        <v>178</v>
      </c>
    </row>
    <row r="91" spans="1:10" s="6" customFormat="1" ht="30" customHeight="1">
      <c r="A91" s="108">
        <v>29</v>
      </c>
      <c r="B91" s="45" t="s">
        <v>192</v>
      </c>
      <c r="C91" s="83" t="s">
        <v>193</v>
      </c>
      <c r="D91" s="83" t="s">
        <v>101</v>
      </c>
      <c r="E91" s="84">
        <v>52000</v>
      </c>
      <c r="F91" s="83">
        <v>2</v>
      </c>
      <c r="G91" s="84">
        <f>E91*F91</f>
        <v>104000</v>
      </c>
      <c r="H91" s="94">
        <f>G91+G92</f>
        <v>208000</v>
      </c>
      <c r="I91" s="87" t="s">
        <v>194</v>
      </c>
      <c r="J91" s="83" t="s">
        <v>195</v>
      </c>
    </row>
    <row r="92" spans="1:10" s="6" customFormat="1" ht="30" customHeight="1">
      <c r="A92" s="117"/>
      <c r="B92" s="93"/>
      <c r="C92" s="83" t="s">
        <v>196</v>
      </c>
      <c r="D92" s="83" t="s">
        <v>101</v>
      </c>
      <c r="E92" s="120">
        <v>52000</v>
      </c>
      <c r="F92" s="121">
        <v>2</v>
      </c>
      <c r="G92" s="84">
        <f>E92*F92</f>
        <v>104000</v>
      </c>
      <c r="H92" s="95"/>
      <c r="I92" s="92"/>
      <c r="J92" s="83" t="s">
        <v>197</v>
      </c>
    </row>
    <row r="93" spans="1:10" s="7" customFormat="1" ht="21" customHeight="1">
      <c r="A93" s="108">
        <v>30</v>
      </c>
      <c r="B93" s="45" t="s">
        <v>198</v>
      </c>
      <c r="C93" s="88" t="s">
        <v>199</v>
      </c>
      <c r="D93" s="88" t="s">
        <v>15</v>
      </c>
      <c r="E93" s="77"/>
      <c r="F93" s="78">
        <v>800</v>
      </c>
      <c r="G93" s="77"/>
      <c r="H93" s="94" t="s">
        <v>16</v>
      </c>
      <c r="I93" s="87" t="s">
        <v>168</v>
      </c>
      <c r="J93" s="45" t="s">
        <v>200</v>
      </c>
    </row>
    <row r="94" spans="1:10" s="7" customFormat="1" ht="19.5" customHeight="1">
      <c r="A94" s="108"/>
      <c r="B94" s="91"/>
      <c r="C94" s="88" t="s">
        <v>201</v>
      </c>
      <c r="D94" s="88" t="s">
        <v>202</v>
      </c>
      <c r="E94" s="77"/>
      <c r="F94" s="78">
        <v>3</v>
      </c>
      <c r="G94" s="77"/>
      <c r="H94" s="79"/>
      <c r="I94" s="75"/>
      <c r="J94" s="91"/>
    </row>
    <row r="95" spans="1:10" s="7" customFormat="1" ht="21" customHeight="1">
      <c r="A95" s="108"/>
      <c r="B95" s="91"/>
      <c r="C95" s="88" t="s">
        <v>203</v>
      </c>
      <c r="D95" s="88" t="s">
        <v>202</v>
      </c>
      <c r="E95" s="77"/>
      <c r="F95" s="78">
        <v>8</v>
      </c>
      <c r="G95" s="77"/>
      <c r="H95" s="79"/>
      <c r="I95" s="75"/>
      <c r="J95" s="91"/>
    </row>
    <row r="96" spans="1:10" s="7" customFormat="1" ht="21" customHeight="1">
      <c r="A96" s="117"/>
      <c r="B96" s="93"/>
      <c r="C96" s="88" t="s">
        <v>204</v>
      </c>
      <c r="D96" s="88" t="s">
        <v>202</v>
      </c>
      <c r="E96" s="77"/>
      <c r="F96" s="78">
        <v>18</v>
      </c>
      <c r="G96" s="77"/>
      <c r="H96" s="95"/>
      <c r="I96" s="92"/>
      <c r="J96" s="93"/>
    </row>
    <row r="97" spans="1:10" s="7" customFormat="1" ht="31.5" customHeight="1">
      <c r="A97" s="51">
        <v>31</v>
      </c>
      <c r="B97" s="76" t="s">
        <v>205</v>
      </c>
      <c r="C97" s="122" t="s">
        <v>206</v>
      </c>
      <c r="D97" s="123" t="s">
        <v>101</v>
      </c>
      <c r="E97" s="124">
        <v>3000000</v>
      </c>
      <c r="F97" s="125">
        <v>1</v>
      </c>
      <c r="G97" s="124">
        <f>E97*F97</f>
        <v>3000000</v>
      </c>
      <c r="H97" s="126">
        <f>G97</f>
        <v>3000000</v>
      </c>
      <c r="I97" s="163" t="s">
        <v>207</v>
      </c>
      <c r="J97" s="123" t="s">
        <v>105</v>
      </c>
    </row>
    <row r="98" spans="1:10" s="8" customFormat="1" ht="31.5" customHeight="1">
      <c r="A98" s="55">
        <v>32</v>
      </c>
      <c r="B98" s="127" t="s">
        <v>208</v>
      </c>
      <c r="C98" s="127" t="s">
        <v>53</v>
      </c>
      <c r="D98" s="127" t="s">
        <v>15</v>
      </c>
      <c r="E98" s="128">
        <v>4</v>
      </c>
      <c r="F98" s="72">
        <v>500</v>
      </c>
      <c r="G98" s="128">
        <f aca="true" t="shared" si="2" ref="G98:G111">E98*F98</f>
        <v>2000</v>
      </c>
      <c r="H98" s="129">
        <f>G98</f>
        <v>2000</v>
      </c>
      <c r="I98" s="164" t="s">
        <v>54</v>
      </c>
      <c r="J98" s="127" t="s">
        <v>209</v>
      </c>
    </row>
    <row r="99" spans="1:10" s="8" customFormat="1" ht="24.75" customHeight="1">
      <c r="A99" s="55">
        <v>33</v>
      </c>
      <c r="B99" s="130" t="s">
        <v>210</v>
      </c>
      <c r="C99" s="56" t="s">
        <v>53</v>
      </c>
      <c r="D99" s="56" t="s">
        <v>15</v>
      </c>
      <c r="E99" s="131"/>
      <c r="F99" s="56">
        <v>17000</v>
      </c>
      <c r="G99" s="56"/>
      <c r="H99" s="73" t="s">
        <v>16</v>
      </c>
      <c r="I99" s="165" t="s">
        <v>211</v>
      </c>
      <c r="J99" s="130" t="s">
        <v>49</v>
      </c>
    </row>
    <row r="100" spans="1:10" s="8" customFormat="1" ht="24.75" customHeight="1">
      <c r="A100" s="55"/>
      <c r="B100" s="132"/>
      <c r="C100" s="56" t="s">
        <v>94</v>
      </c>
      <c r="D100" s="56" t="s">
        <v>212</v>
      </c>
      <c r="E100" s="131"/>
      <c r="F100" s="58">
        <v>1450</v>
      </c>
      <c r="G100" s="58"/>
      <c r="H100" s="133"/>
      <c r="I100" s="166"/>
      <c r="J100" s="132"/>
    </row>
    <row r="101" spans="1:10" s="8" customFormat="1" ht="33.75" customHeight="1">
      <c r="A101" s="55">
        <v>34</v>
      </c>
      <c r="B101" s="70" t="s">
        <v>213</v>
      </c>
      <c r="C101" s="70" t="s">
        <v>214</v>
      </c>
      <c r="D101" s="70" t="s">
        <v>212</v>
      </c>
      <c r="E101" s="134"/>
      <c r="F101" s="135">
        <v>2000</v>
      </c>
      <c r="G101" s="136"/>
      <c r="H101" s="137" t="s">
        <v>16</v>
      </c>
      <c r="I101" s="164" t="s">
        <v>211</v>
      </c>
      <c r="J101" s="167" t="s">
        <v>97</v>
      </c>
    </row>
    <row r="102" spans="1:10" s="9" customFormat="1" ht="30" customHeight="1">
      <c r="A102" s="138">
        <v>35</v>
      </c>
      <c r="B102" s="139" t="s">
        <v>215</v>
      </c>
      <c r="C102" s="139" t="s">
        <v>124</v>
      </c>
      <c r="D102" s="139" t="s">
        <v>216</v>
      </c>
      <c r="E102" s="140">
        <v>250</v>
      </c>
      <c r="F102" s="141">
        <v>40</v>
      </c>
      <c r="G102" s="142">
        <f t="shared" si="2"/>
        <v>10000</v>
      </c>
      <c r="H102" s="143">
        <f>G102</f>
        <v>10000</v>
      </c>
      <c r="I102" s="168" t="s">
        <v>217</v>
      </c>
      <c r="J102" s="139" t="s">
        <v>49</v>
      </c>
    </row>
    <row r="103" spans="1:10" s="9" customFormat="1" ht="19.5" customHeight="1">
      <c r="A103" s="144">
        <v>36</v>
      </c>
      <c r="B103" s="145" t="s">
        <v>218</v>
      </c>
      <c r="C103" s="146" t="s">
        <v>219</v>
      </c>
      <c r="D103" s="147" t="s">
        <v>35</v>
      </c>
      <c r="E103" s="148">
        <v>15</v>
      </c>
      <c r="F103" s="147">
        <v>1800</v>
      </c>
      <c r="G103" s="149">
        <f t="shared" si="2"/>
        <v>27000</v>
      </c>
      <c r="H103" s="150">
        <f>G103+G104+G105+G106+G107+G108+G109+G110+G111</f>
        <v>40027</v>
      </c>
      <c r="I103" s="169" t="s">
        <v>217</v>
      </c>
      <c r="J103" s="170" t="s">
        <v>220</v>
      </c>
    </row>
    <row r="104" spans="1:10" s="9" customFormat="1" ht="19.5" customHeight="1">
      <c r="A104" s="151"/>
      <c r="B104" s="152"/>
      <c r="C104" s="146" t="s">
        <v>221</v>
      </c>
      <c r="D104" s="147" t="s">
        <v>222</v>
      </c>
      <c r="E104" s="148">
        <v>4</v>
      </c>
      <c r="F104" s="147">
        <v>272</v>
      </c>
      <c r="G104" s="149">
        <f t="shared" si="2"/>
        <v>1088</v>
      </c>
      <c r="H104" s="153"/>
      <c r="I104" s="171"/>
      <c r="J104" s="172"/>
    </row>
    <row r="105" spans="1:10" s="9" customFormat="1" ht="19.5" customHeight="1">
      <c r="A105" s="151"/>
      <c r="B105" s="152"/>
      <c r="C105" s="146" t="s">
        <v>223</v>
      </c>
      <c r="D105" s="147" t="s">
        <v>222</v>
      </c>
      <c r="E105" s="148">
        <v>3.5</v>
      </c>
      <c r="F105" s="147">
        <v>300</v>
      </c>
      <c r="G105" s="149">
        <f t="shared" si="2"/>
        <v>1050</v>
      </c>
      <c r="H105" s="153"/>
      <c r="I105" s="171"/>
      <c r="J105" s="172"/>
    </row>
    <row r="106" spans="1:10" s="9" customFormat="1" ht="19.5" customHeight="1">
      <c r="A106" s="151"/>
      <c r="B106" s="152"/>
      <c r="C106" s="146" t="s">
        <v>224</v>
      </c>
      <c r="D106" s="147" t="s">
        <v>225</v>
      </c>
      <c r="E106" s="148">
        <v>500</v>
      </c>
      <c r="F106" s="147">
        <v>5</v>
      </c>
      <c r="G106" s="149">
        <f t="shared" si="2"/>
        <v>2500</v>
      </c>
      <c r="H106" s="153"/>
      <c r="I106" s="171"/>
      <c r="J106" s="172"/>
    </row>
    <row r="107" spans="1:10" s="9" customFormat="1" ht="19.5" customHeight="1">
      <c r="A107" s="151"/>
      <c r="B107" s="152"/>
      <c r="C107" s="146" t="s">
        <v>110</v>
      </c>
      <c r="D107" s="147" t="s">
        <v>15</v>
      </c>
      <c r="E107" s="148">
        <v>5</v>
      </c>
      <c r="F107" s="147">
        <v>1000</v>
      </c>
      <c r="G107" s="149">
        <f t="shared" si="2"/>
        <v>5000</v>
      </c>
      <c r="H107" s="153"/>
      <c r="I107" s="171"/>
      <c r="J107" s="172"/>
    </row>
    <row r="108" spans="1:10" s="9" customFormat="1" ht="19.5" customHeight="1">
      <c r="A108" s="151"/>
      <c r="B108" s="152"/>
      <c r="C108" s="146" t="s">
        <v>226</v>
      </c>
      <c r="D108" s="147" t="s">
        <v>227</v>
      </c>
      <c r="E108" s="148">
        <v>25</v>
      </c>
      <c r="F108" s="147">
        <v>10</v>
      </c>
      <c r="G108" s="149">
        <f t="shared" si="2"/>
        <v>250</v>
      </c>
      <c r="H108" s="153"/>
      <c r="I108" s="171"/>
      <c r="J108" s="172"/>
    </row>
    <row r="109" spans="1:10" s="9" customFormat="1" ht="19.5" customHeight="1">
      <c r="A109" s="151"/>
      <c r="B109" s="152"/>
      <c r="C109" s="146" t="s">
        <v>228</v>
      </c>
      <c r="D109" s="147" t="s">
        <v>212</v>
      </c>
      <c r="E109" s="148">
        <v>3</v>
      </c>
      <c r="F109" s="147">
        <v>500</v>
      </c>
      <c r="G109" s="149">
        <f t="shared" si="2"/>
        <v>1500</v>
      </c>
      <c r="H109" s="153"/>
      <c r="I109" s="171"/>
      <c r="J109" s="172"/>
    </row>
    <row r="110" spans="1:10" s="9" customFormat="1" ht="19.5" customHeight="1">
      <c r="A110" s="151"/>
      <c r="B110" s="152"/>
      <c r="C110" s="146" t="s">
        <v>229</v>
      </c>
      <c r="D110" s="147" t="s">
        <v>101</v>
      </c>
      <c r="E110" s="148">
        <v>699</v>
      </c>
      <c r="F110" s="147">
        <v>1</v>
      </c>
      <c r="G110" s="149">
        <f t="shared" si="2"/>
        <v>699</v>
      </c>
      <c r="H110" s="153"/>
      <c r="I110" s="171"/>
      <c r="J110" s="172"/>
    </row>
    <row r="111" spans="1:10" s="9" customFormat="1" ht="19.5" customHeight="1">
      <c r="A111" s="154"/>
      <c r="B111" s="155"/>
      <c r="C111" s="146" t="s">
        <v>230</v>
      </c>
      <c r="D111" s="147" t="s">
        <v>80</v>
      </c>
      <c r="E111" s="148">
        <v>94</v>
      </c>
      <c r="F111" s="147">
        <v>10</v>
      </c>
      <c r="G111" s="149">
        <f t="shared" si="2"/>
        <v>940</v>
      </c>
      <c r="H111" s="156"/>
      <c r="I111" s="173"/>
      <c r="J111" s="174"/>
    </row>
    <row r="112" spans="1:10" ht="21.75" customHeight="1">
      <c r="A112" s="157" t="s">
        <v>231</v>
      </c>
      <c r="B112" s="158"/>
      <c r="C112" s="159"/>
      <c r="D112" s="158"/>
      <c r="E112" s="160"/>
      <c r="F112" s="158"/>
      <c r="G112" s="161"/>
      <c r="H112" s="162">
        <f>SUM(H6:H111)</f>
        <v>9126419.100000001</v>
      </c>
      <c r="I112" s="175"/>
      <c r="J112" s="176"/>
    </row>
  </sheetData>
  <sheetProtection/>
  <mergeCells count="110">
    <mergeCell ref="A1:J1"/>
    <mergeCell ref="A112:G112"/>
    <mergeCell ref="A2:A5"/>
    <mergeCell ref="A8:A9"/>
    <mergeCell ref="A11:A16"/>
    <mergeCell ref="A17:A21"/>
    <mergeCell ref="A22:A24"/>
    <mergeCell ref="A25:A28"/>
    <mergeCell ref="A31:A34"/>
    <mergeCell ref="A35:A36"/>
    <mergeCell ref="A37:A40"/>
    <mergeCell ref="A44:A48"/>
    <mergeCell ref="A49:A50"/>
    <mergeCell ref="A55:A58"/>
    <mergeCell ref="A59:A62"/>
    <mergeCell ref="A63:A79"/>
    <mergeCell ref="A81:A88"/>
    <mergeCell ref="A89:A90"/>
    <mergeCell ref="A91:A92"/>
    <mergeCell ref="A93:A96"/>
    <mergeCell ref="A99:A100"/>
    <mergeCell ref="A103:A111"/>
    <mergeCell ref="B2:B5"/>
    <mergeCell ref="B8:B9"/>
    <mergeCell ref="B11:B16"/>
    <mergeCell ref="B17:B21"/>
    <mergeCell ref="B22:B24"/>
    <mergeCell ref="B25:B28"/>
    <mergeCell ref="B31:B34"/>
    <mergeCell ref="B35:B36"/>
    <mergeCell ref="B37:B40"/>
    <mergeCell ref="B44:B48"/>
    <mergeCell ref="B49:B50"/>
    <mergeCell ref="B55:B58"/>
    <mergeCell ref="B59:B62"/>
    <mergeCell ref="B63:B79"/>
    <mergeCell ref="B81:B88"/>
    <mergeCell ref="B89:B90"/>
    <mergeCell ref="B91:B92"/>
    <mergeCell ref="B93:B96"/>
    <mergeCell ref="B99:B100"/>
    <mergeCell ref="B103:B111"/>
    <mergeCell ref="C4:C5"/>
    <mergeCell ref="C55:C58"/>
    <mergeCell ref="C59:C61"/>
    <mergeCell ref="D4:D5"/>
    <mergeCell ref="E4:E5"/>
    <mergeCell ref="F4:F5"/>
    <mergeCell ref="H2:H5"/>
    <mergeCell ref="H8:H9"/>
    <mergeCell ref="H11:H16"/>
    <mergeCell ref="H17:H18"/>
    <mergeCell ref="H19:H20"/>
    <mergeCell ref="H22:H24"/>
    <mergeCell ref="H25:H28"/>
    <mergeCell ref="H31:H34"/>
    <mergeCell ref="H35:H36"/>
    <mergeCell ref="H37:H40"/>
    <mergeCell ref="H44:H48"/>
    <mergeCell ref="H49:H50"/>
    <mergeCell ref="H55:H58"/>
    <mergeCell ref="H59:H62"/>
    <mergeCell ref="H63:H75"/>
    <mergeCell ref="H76:H79"/>
    <mergeCell ref="H81:H88"/>
    <mergeCell ref="H89:H90"/>
    <mergeCell ref="H91:H92"/>
    <mergeCell ref="H93:H96"/>
    <mergeCell ref="H99:H100"/>
    <mergeCell ref="H103:H111"/>
    <mergeCell ref="I2:I5"/>
    <mergeCell ref="I8:I9"/>
    <mergeCell ref="I17:I18"/>
    <mergeCell ref="I19:I20"/>
    <mergeCell ref="I25:I28"/>
    <mergeCell ref="I31:I32"/>
    <mergeCell ref="I33:I34"/>
    <mergeCell ref="I35:I36"/>
    <mergeCell ref="I37:I40"/>
    <mergeCell ref="I44:I48"/>
    <mergeCell ref="I49:I50"/>
    <mergeCell ref="I55:I58"/>
    <mergeCell ref="I59:I62"/>
    <mergeCell ref="I63:I75"/>
    <mergeCell ref="I76:I79"/>
    <mergeCell ref="I81:I88"/>
    <mergeCell ref="I91:I92"/>
    <mergeCell ref="I93:I96"/>
    <mergeCell ref="I99:I100"/>
    <mergeCell ref="I103:I111"/>
    <mergeCell ref="J2:J5"/>
    <mergeCell ref="J8:J9"/>
    <mergeCell ref="J17:J18"/>
    <mergeCell ref="J19:J20"/>
    <mergeCell ref="J25:J28"/>
    <mergeCell ref="J31:J32"/>
    <mergeCell ref="J33:J34"/>
    <mergeCell ref="J35:J36"/>
    <mergeCell ref="J37:J40"/>
    <mergeCell ref="J47:J48"/>
    <mergeCell ref="J49:J50"/>
    <mergeCell ref="J55:J58"/>
    <mergeCell ref="J59:J62"/>
    <mergeCell ref="J63:J75"/>
    <mergeCell ref="J76:J79"/>
    <mergeCell ref="J81:J88"/>
    <mergeCell ref="J93:J96"/>
    <mergeCell ref="J99:J100"/>
    <mergeCell ref="J103:J111"/>
    <mergeCell ref="C2:G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LennyYo</cp:lastModifiedBy>
  <cp:lastPrinted>2020-02-06T02:26:03Z</cp:lastPrinted>
  <dcterms:created xsi:type="dcterms:W3CDTF">2015-07-13T08:21:37Z</dcterms:created>
  <dcterms:modified xsi:type="dcterms:W3CDTF">2020-04-10T07:27:26Z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